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9.jpeg" ContentType="image/jpeg"/>
  <Override PartName="/xl/media/image11.jpeg" ContentType="image/jpeg"/>
  <Override PartName="/xl/media/image8.jpeg" ContentType="image/jpeg"/>
  <Override PartName="/xl/media/image10.jpeg" ContentType="image/jpeg"/>
  <Override PartName="/xl/media/image12.jpeg" ContentType="image/jpeg"/>
  <Override PartName="/xl/media/image13.png" ContentType="image/png"/>
  <Override PartName="/xl/media/image7.jpeg" ContentType="image/jpeg"/>
  <Override PartName="/xl/media/image18.png" ContentType="image/png"/>
  <Override PartName="/xl/media/image20.png" ContentType="image/png"/>
  <Override PartName="/xl/media/image22.png" ContentType="image/png"/>
  <Override PartName="/xl/media/image21.png" ContentType="image/png"/>
  <Override PartName="/xl/media/image19.png" ContentType="image/png"/>
  <Override PartName="/xl/media/image1.png" ContentType="image/png"/>
  <Override PartName="/xl/media/image17.png" ContentType="image/png"/>
  <Override PartName="/xl/media/image4.jpeg" ContentType="image/jpeg"/>
  <Override PartName="/xl/media/image16.png" ContentType="image/png"/>
  <Override PartName="/xl/media/image14.jpeg" ContentType="image/jpeg"/>
  <Override PartName="/xl/media/image3.jpeg" ContentType="image/jpeg"/>
  <Override PartName="/xl/media/image15.png" ContentType="image/png"/>
  <Override PartName="/xl/media/image5.jpeg" ContentType="image/jpeg"/>
  <Override PartName="/xl/media/image2.jpeg" ContentType="image/jpeg"/>
  <Override PartName="/xl/media/image6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ande" sheetId="1" state="visible" r:id="rId2"/>
  </sheets>
  <definedNames>
    <definedName function="false" hidden="false" localSheetId="0" name="_xlnm.Print_Area" vbProcedure="false">Commande!$A$1:$AJ$69</definedName>
    <definedName function="false" hidden="false" name="SHARED_FORMULA_11_12_11_12_0" vbProcedure="false">NA()</definedName>
    <definedName function="false" hidden="false" name="SHARED_FORMULA_11_25_11_25_0" vbProcedure="false">NA()</definedName>
    <definedName function="false" hidden="false" name="SHARED_FORMULA_13_12_13_12_0" vbProcedure="false">NA()</definedName>
    <definedName function="false" hidden="false" localSheetId="0" name="Excel_BuiltIn_Print_Area" vbProcedure="false">Commande!$A$7:$K$39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<sst xmlns="http://schemas.openxmlformats.org/spreadsheetml/2006/main" count="764" uniqueCount="138">
  <si>
    <t xml:space="preserve">DATE DE COMMANDE  :</t>
  </si>
  <si>
    <t xml:space="preserve">CODE CLIENT :</t>
  </si>
  <si>
    <t xml:space="preserve">Stéphane COPPOLA</t>
  </si>
  <si>
    <t xml:space="preserve">NOM CLIENT :</t>
  </si>
  <si>
    <t xml:space="preserve">8 rue de la potence 89320 Fournaudin</t>
  </si>
  <si>
    <t xml:space="preserve">Adresse  livraison :</t>
  </si>
  <si>
    <t xml:space="preserve">Tél. 03 86 88 07 32 – 07 67 90 09 50</t>
  </si>
  <si>
    <t xml:space="preserve">Ville :</t>
  </si>
  <si>
    <t xml:space="preserve">CP :</t>
  </si>
  <si>
    <t xml:space="preserve">stcoppo9@gmail.com</t>
  </si>
  <si>
    <t xml:space="preserve">DATE DE LIVRAISON : </t>
  </si>
  <si>
    <t xml:space="preserve">FRANCO : COMMANDE 1000€, REASSORT 300€</t>
  </si>
  <si>
    <t xml:space="preserve">En rouge les meilleurs coloris pour tous les modèles dans toutes leurs matières.</t>
  </si>
  <si>
    <t xml:space="preserve">TOTAL PAIRES :</t>
  </si>
  <si>
    <t xml:space="preserve">TOTAL CA :</t>
  </si>
  <si>
    <t xml:space="preserve">MODELE</t>
  </si>
  <si>
    <t xml:space="preserve">MATIERE</t>
  </si>
  <si>
    <t xml:space="preserve">COLORIS</t>
  </si>
  <si>
    <t xml:space="preserve">QTE</t>
  </si>
  <si>
    <t xml:space="preserve">LIV</t>
  </si>
  <si>
    <t xml:space="preserve">CA</t>
  </si>
  <si>
    <t xml:space="preserve">bride salomé</t>
  </si>
  <si>
    <t xml:space="preserve">boucle pression</t>
  </si>
  <si>
    <t xml:space="preserve">000 UNI</t>
  </si>
  <si>
    <t xml:space="preserve">01 NOIR</t>
  </si>
  <si>
    <t xml:space="preserve">02 ROUGE</t>
  </si>
  <si>
    <t xml:space="preserve">03 ROSE PALE</t>
  </si>
  <si>
    <t xml:space="preserve">142 MAQUILLAGE</t>
  </si>
  <si>
    <t xml:space="preserve">05 BLANC</t>
  </si>
  <si>
    <t xml:space="preserve">12 FUCHSIA</t>
  </si>
  <si>
    <t xml:space="preserve">22 KAKI</t>
  </si>
  <si>
    <t xml:space="preserve">23 GRIS</t>
  </si>
  <si>
    <t xml:space="preserve">31 JEAN</t>
  </si>
  <si>
    <t xml:space="preserve">37 TAUPE</t>
  </si>
  <si>
    <t xml:space="preserve">50 VERT OPALE</t>
  </si>
  <si>
    <t xml:space="preserve">74 ANTHRACITE</t>
  </si>
  <si>
    <t xml:space="preserve">77 MARINE</t>
  </si>
  <si>
    <t xml:space="preserve">90 LAVANDE</t>
  </si>
  <si>
    <t xml:space="preserve">013 GLITTER</t>
  </si>
  <si>
    <t xml:space="preserve">42 ROSE VIF</t>
  </si>
  <si>
    <t xml:space="preserve">26  ARGENT</t>
  </si>
  <si>
    <t xml:space="preserve">083 GLITTER</t>
  </si>
  <si>
    <t xml:space="preserve">03 ROSE</t>
  </si>
  <si>
    <t xml:space="preserve">13 LILAS</t>
  </si>
  <si>
    <t xml:space="preserve">96 MULTICOLOR</t>
  </si>
  <si>
    <t xml:space="preserve">25 OR</t>
  </si>
  <si>
    <t xml:space="preserve">VICHY</t>
  </si>
  <si>
    <t xml:space="preserve">052 VICHY </t>
  </si>
  <si>
    <t xml:space="preserve">094 VICHY fleurs</t>
  </si>
  <si>
    <t xml:space="preserve">167 CITRON</t>
  </si>
  <si>
    <t xml:space="preserve">06 CORAIL</t>
  </si>
  <si>
    <t xml:space="preserve">10 CIEL</t>
  </si>
  <si>
    <t xml:space="preserve">GLITTER</t>
  </si>
  <si>
    <t xml:space="preserve">LIBERTY</t>
  </si>
  <si>
    <t xml:space="preserve">087 LIBERTY</t>
  </si>
  <si>
    <t xml:space="preserve">total pointure</t>
  </si>
  <si>
    <t xml:space="preserve">sans gêne</t>
  </si>
  <si>
    <t xml:space="preserve">faux lacet élas</t>
  </si>
  <si>
    <t xml:space="preserve">997 UNI</t>
  </si>
  <si>
    <t xml:space="preserve">215 JAUNE VIF</t>
  </si>
  <si>
    <t xml:space="preserve">109 TILLEUL</t>
  </si>
  <si>
    <t xml:space="preserve">195 BLEU PETRO</t>
  </si>
  <si>
    <t xml:space="preserve">46 BEIGE</t>
  </si>
  <si>
    <t xml:space="preserve">41 ROSE PALE</t>
  </si>
  <si>
    <t xml:space="preserve">48 MARINE</t>
  </si>
  <si>
    <t xml:space="preserve">191 PECHE</t>
  </si>
  <si>
    <t xml:space="preserve">52 VIEUX ROSE</t>
  </si>
  <si>
    <t xml:space="preserve">53 MOUTARDE</t>
  </si>
  <si>
    <t xml:space="preserve">155 VERT POM</t>
  </si>
  <si>
    <t xml:space="preserve">67 ROSE VIF</t>
  </si>
  <si>
    <t xml:space="preserve">69 ROSE AZALEE</t>
  </si>
  <si>
    <t xml:space="preserve">88 FUCHSIA</t>
  </si>
  <si>
    <t xml:space="preserve">142 MAQUILLA</t>
  </si>
  <si>
    <t xml:space="preserve">137 BEIGE CIMENT</t>
  </si>
  <si>
    <t xml:space="preserve">777 UNI DELAVE</t>
  </si>
  <si>
    <t xml:space="preserve">25 TOURNESOL</t>
  </si>
  <si>
    <t xml:space="preserve">42 VIEUX ROSE</t>
  </si>
  <si>
    <t xml:space="preserve">154 MANDARINE</t>
  </si>
  <si>
    <t xml:space="preserve">72 CIEL</t>
  </si>
  <si>
    <t xml:space="preserve">82 BORDEAUX</t>
  </si>
  <si>
    <t xml:space="preserve">84 BLEU FONCE</t>
  </si>
  <si>
    <t xml:space="preserve">116 BLEU CLAIR</t>
  </si>
  <si>
    <t xml:space="preserve">197 VERT JUNG</t>
  </si>
  <si>
    <t xml:space="preserve">161 VERT OLIVE</t>
  </si>
  <si>
    <t xml:space="preserve">164 VERT D’EAU</t>
  </si>
  <si>
    <t xml:space="preserve">170 TAUPE</t>
  </si>
  <si>
    <t xml:space="preserve">172 BRIQUE</t>
  </si>
  <si>
    <t xml:space="preserve">189 VERT FORET</t>
  </si>
  <si>
    <t xml:space="preserve">42 ROSA</t>
  </si>
  <si>
    <t xml:space="preserve">052 VICHY</t>
  </si>
  <si>
    <t xml:space="preserve">04 JAUNE VIF</t>
  </si>
  <si>
    <t xml:space="preserve">999 LIBERTY</t>
  </si>
  <si>
    <t xml:space="preserve">93 BLEU</t>
  </si>
  <si>
    <t xml:space="preserve">13 LILA</t>
  </si>
  <si>
    <t xml:space="preserve">998 BRODERIE</t>
  </si>
  <si>
    <t xml:space="preserve">CHARLES IX</t>
  </si>
  <si>
    <t xml:space="preserve">BABIES </t>
  </si>
  <si>
    <t xml:space="preserve">140 NOISETTE</t>
  </si>
  <si>
    <t xml:space="preserve">sneakers toile</t>
  </si>
  <si>
    <t xml:space="preserve">double velcro</t>
  </si>
  <si>
    <t xml:space="preserve">020 UNI </t>
  </si>
  <si>
    <t xml:space="preserve">137 CIMENT</t>
  </si>
  <si>
    <t xml:space="preserve">199 LILAS</t>
  </si>
  <si>
    <t xml:space="preserve">sneakers CUIR</t>
  </si>
  <si>
    <t xml:space="preserve">044 CUIR NOIR</t>
  </si>
  <si>
    <t xml:space="preserve">044 CUIR MARINE</t>
  </si>
  <si>
    <t xml:space="preserve">044 CUIR BLANC</t>
  </si>
  <si>
    <t xml:space="preserve">AR VERT</t>
  </si>
  <si>
    <t xml:space="preserve">047 CUIR BLANC</t>
  </si>
  <si>
    <t xml:space="preserve">AR ROUGE</t>
  </si>
  <si>
    <t xml:space="preserve">048 CUIR BLANC</t>
  </si>
  <si>
    <t xml:space="preserve">AR ROSE</t>
  </si>
  <si>
    <t xml:space="preserve">057 CUIR BLANC</t>
  </si>
  <si>
    <t xml:space="preserve">AR ARGENT</t>
  </si>
  <si>
    <t xml:space="preserve">067 CUIR GLITTER</t>
  </si>
  <si>
    <t xml:space="preserve">085 METAL</t>
  </si>
  <si>
    <t xml:space="preserve">27 CUIVRE</t>
  </si>
  <si>
    <t xml:space="preserve">85 ET 80</t>
  </si>
  <si>
    <t xml:space="preserve">sneakers cuir</t>
  </si>
  <si>
    <t xml:space="preserve">lacet bas</t>
  </si>
  <si>
    <t xml:space="preserve">040 CUIR MULTI</t>
  </si>
  <si>
    <t xml:space="preserve">09 CRUDO</t>
  </si>
  <si>
    <t xml:space="preserve">21 CARAMEL</t>
  </si>
  <si>
    <t xml:space="preserve">041 CUIR MULTI</t>
  </si>
  <si>
    <t xml:space="preserve">21 BEIGE</t>
  </si>
  <si>
    <t xml:space="preserve">017 CUIR BLANC</t>
  </si>
  <si>
    <t xml:space="preserve">81,  88, 10,11,12</t>
  </si>
  <si>
    <t xml:space="preserve">113 OLIVE</t>
  </si>
  <si>
    <t xml:space="preserve"> élastique</t>
  </si>
  <si>
    <t xml:space="preserve">SALOME</t>
  </si>
  <si>
    <t xml:space="preserve">VELCRO</t>
  </si>
  <si>
    <t xml:space="preserve">77 et 75</t>
  </si>
  <si>
    <t xml:space="preserve">nu pieds bio</t>
  </si>
  <si>
    <t xml:space="preserve">2 boucles</t>
  </si>
  <si>
    <t xml:space="preserve">194 JAUNE</t>
  </si>
  <si>
    <t xml:space="preserve">BIO EVA</t>
  </si>
  <si>
    <t xml:space="preserve">2 velcros</t>
  </si>
  <si>
    <t xml:space="preserve">8 VERT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</si>
</sst>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\ [$€-40C];[RED]\-#,##0.00\ [$€-40C]"/>
    <numFmt numFmtId="167" formatCode="@"/>
    <numFmt numFmtId="168" formatCode="0"/>
    <numFmt numFmtId="169" formatCode="#,##0.00\ [$€-40C];\-#,##0.00\ [$€-40C]"/>
  </numFmts>
  <fonts count="47">
    <font>
      <sz val="10"/>
      <name val="Verdan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32"/>
      <name val="Verdana"/>
      <family val="2"/>
      <charset val="1"/>
    </font>
    <font>
      <sz val="8"/>
      <name val="Verdana"/>
      <family val="2"/>
      <charset val="1"/>
    </font>
    <font>
      <b val="true"/>
      <sz val="10"/>
      <name val="Verdana"/>
      <family val="2"/>
      <charset val="1"/>
    </font>
    <font>
      <b val="true"/>
      <sz val="8"/>
      <name val="Verdana"/>
      <family val="2"/>
      <charset val="1"/>
    </font>
    <font>
      <b val="true"/>
      <sz val="6"/>
      <name val="Verdana"/>
      <family val="2"/>
      <charset val="1"/>
    </font>
    <font>
      <sz val="10.5"/>
      <name val="Verdana"/>
      <family val="2"/>
      <charset val="1"/>
    </font>
    <font>
      <b val="true"/>
      <sz val="10.5"/>
      <name val="Verdana"/>
      <family val="2"/>
      <charset val="1"/>
    </font>
    <font>
      <sz val="10.5"/>
      <color rgb="FF0000FF"/>
      <name val="Verdana"/>
      <family val="2"/>
      <charset val="1"/>
    </font>
    <font>
      <sz val="8"/>
      <color rgb="FF0000FF"/>
      <name val="Verdana"/>
      <family val="2"/>
      <charset val="1"/>
    </font>
    <font>
      <b val="true"/>
      <sz val="10"/>
      <color rgb="FFCE181E"/>
      <name val="Verdana"/>
      <family val="2"/>
      <charset val="1"/>
    </font>
    <font>
      <b val="true"/>
      <i val="true"/>
      <sz val="8"/>
      <name val="Verdana"/>
      <family val="2"/>
      <charset val="1"/>
    </font>
    <font>
      <i val="true"/>
      <sz val="8"/>
      <color rgb="FFED1C24"/>
      <name val="Verdana"/>
      <family val="2"/>
      <charset val="1"/>
    </font>
    <font>
      <i val="true"/>
      <sz val="8"/>
      <name val="Verdana"/>
      <family val="2"/>
      <charset val="1"/>
    </font>
    <font>
      <b val="true"/>
      <i val="true"/>
      <sz val="10"/>
      <color rgb="FF000000"/>
      <name val="Verdana"/>
      <family val="2"/>
      <charset val="1"/>
    </font>
    <font>
      <b val="true"/>
      <i val="true"/>
      <sz val="9"/>
      <color rgb="FF000000"/>
      <name val="Verdana"/>
      <family val="2"/>
      <charset val="1"/>
    </font>
    <font>
      <sz val="8"/>
      <color rgb="FFED1C24"/>
      <name val="Verdana"/>
      <family val="2"/>
      <charset val="1"/>
    </font>
    <font>
      <sz val="10"/>
      <color rgb="FFCE181E"/>
      <name val="Verdana"/>
      <family val="2"/>
      <charset val="1"/>
    </font>
    <font>
      <sz val="8"/>
      <color rgb="FFCE181E"/>
      <name val="Verdana"/>
      <family val="2"/>
      <charset val="1"/>
    </font>
    <font>
      <sz val="10"/>
      <color rgb="FF000000"/>
      <name val="Verdana"/>
      <family val="2"/>
      <charset val="1"/>
    </font>
    <font>
      <b val="true"/>
      <i val="true"/>
      <sz val="10"/>
      <name val="Verdana"/>
      <family val="2"/>
      <charset val="1"/>
    </font>
    <font>
      <sz val="10"/>
      <color rgb="FFC9211E"/>
      <name val="Verdana"/>
      <family val="2"/>
      <charset val="1"/>
    </font>
    <font>
      <sz val="10"/>
      <color rgb="FFFF0000"/>
      <name val="Verdana"/>
      <family val="2"/>
      <charset val="1"/>
    </font>
    <font>
      <i val="true"/>
      <sz val="10"/>
      <name val="Verdana"/>
      <family val="2"/>
      <charset val="1"/>
    </font>
    <font>
      <sz val="6"/>
      <color rgb="FFED1C24"/>
      <name val="Verdana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000000"/>
      <name val="Verdana"/>
      <family val="2"/>
      <charset val="1"/>
    </font>
    <font>
      <sz val="10"/>
      <color rgb="FFED1C24"/>
      <name val="Verdana"/>
      <family val="2"/>
      <charset val="1"/>
    </font>
    <font>
      <b val="true"/>
      <sz val="8"/>
      <color rgb="FFCE181E"/>
      <name val="Verdana"/>
      <family val="2"/>
      <charset val="1"/>
    </font>
    <font>
      <b val="true"/>
      <i val="true"/>
      <sz val="9"/>
      <name val="Verdana"/>
      <family val="2"/>
      <charset val="1"/>
    </font>
    <font>
      <sz val="10"/>
      <color rgb="FFFFA6A6"/>
      <name val="Verdana"/>
      <family val="2"/>
      <charset val="1"/>
    </font>
    <font>
      <sz val="10"/>
      <color rgb="FF729FCF"/>
      <name val="Verdana"/>
      <family val="2"/>
      <charset val="1"/>
    </font>
    <font>
      <sz val="10"/>
      <color rgb="FFEEEEEE"/>
      <name val="Verdana"/>
      <family val="2"/>
      <charset val="1"/>
    </font>
    <font>
      <sz val="10"/>
      <color rgb="FFFFFFA6"/>
      <name val="Verdana"/>
      <family val="2"/>
      <charset val="1"/>
    </font>
    <font>
      <sz val="6"/>
      <color rgb="FFCE181E"/>
      <name val="Verdana"/>
      <family val="2"/>
      <charset val="1"/>
    </font>
    <font>
      <sz val="10"/>
      <color rgb="FFFF4000"/>
      <name val="Verdana"/>
      <family val="2"/>
      <charset val="1"/>
    </font>
    <font>
      <sz val="9"/>
      <name val="Verdana"/>
      <family val="2"/>
      <charset val="1"/>
    </font>
    <font>
      <b val="true"/>
      <sz val="10"/>
      <color rgb="FF000000"/>
      <name val="Verdana"/>
      <family val="2"/>
      <charset val="1"/>
    </font>
    <font>
      <b val="true"/>
      <sz val="8"/>
      <color rgb="FFFFFFFF"/>
      <name val="Verdana"/>
      <family val="2"/>
      <charset val="1"/>
    </font>
    <font>
      <b val="true"/>
      <sz val="10"/>
      <color rgb="FFFFFFFF"/>
      <name val="Verdana"/>
      <family val="2"/>
      <charset val="1"/>
    </font>
    <font>
      <sz val="10"/>
      <color rgb="FFFFFFFF"/>
      <name val="Verdana"/>
      <family val="2"/>
      <charset val="1"/>
    </font>
    <font>
      <sz val="8"/>
      <color rgb="FFFFFFFF"/>
      <name val="Verdana"/>
      <family val="2"/>
      <charset val="1"/>
    </font>
    <font>
      <sz val="6"/>
      <name val="Verdana"/>
      <family val="2"/>
      <charset val="1"/>
    </font>
    <font>
      <sz val="8"/>
      <color rgb="FFC9211E"/>
      <name val="Verdana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C0C0C0"/>
        <bgColor rgb="FFB4C7DC"/>
      </patternFill>
    </fill>
    <fill>
      <patternFill patternType="solid">
        <fgColor rgb="FFB2B2B2"/>
        <bgColor rgb="FFC0C0C0"/>
      </patternFill>
    </fill>
    <fill>
      <patternFill patternType="solid">
        <fgColor rgb="FF0000FF"/>
        <bgColor rgb="FF0000FF"/>
      </patternFill>
    </fill>
    <fill>
      <patternFill patternType="solid">
        <fgColor rgb="FFF7A19A"/>
        <bgColor rgb="FFFFA6A6"/>
      </patternFill>
    </fill>
    <fill>
      <patternFill patternType="solid">
        <fgColor rgb="FFADC5E7"/>
        <bgColor rgb="FFB4C7DC"/>
      </patternFill>
    </fill>
    <fill>
      <patternFill patternType="solid">
        <fgColor rgb="FFFFF200"/>
        <bgColor rgb="FFFFFF00"/>
      </patternFill>
    </fill>
    <fill>
      <patternFill patternType="solid">
        <fgColor rgb="FF72BF44"/>
        <bgColor rgb="FF339966"/>
      </patternFill>
    </fill>
    <fill>
      <patternFill patternType="solid">
        <fgColor rgb="FFFFF450"/>
        <bgColor rgb="FFFFFF6D"/>
      </patternFill>
    </fill>
    <fill>
      <patternFill patternType="solid">
        <fgColor rgb="FFFFA6A6"/>
        <bgColor rgb="FFF7A19A"/>
      </patternFill>
    </fill>
    <fill>
      <patternFill patternType="solid">
        <fgColor rgb="FFB4C7DC"/>
        <bgColor rgb="FFADC5E7"/>
      </patternFill>
    </fill>
    <fill>
      <patternFill patternType="solid">
        <fgColor rgb="FFFFFF6D"/>
        <bgColor rgb="FFFFF450"/>
      </patternFill>
    </fill>
    <fill>
      <patternFill patternType="solid">
        <fgColor rgb="FFFFFF00"/>
        <bgColor rgb="FFFFF200"/>
      </patternFill>
    </fill>
    <fill>
      <patternFill patternType="solid">
        <fgColor rgb="FF729FCF"/>
        <bgColor rgb="FF808080"/>
      </patternFill>
    </fill>
    <fill>
      <patternFill patternType="solid">
        <fgColor rgb="FFC2E0AE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7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7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7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7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7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8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9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7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9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9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8" fillId="1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1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1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3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4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6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7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1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1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1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7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1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7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4" fillId="1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1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9" fillId="1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1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9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CE181E"/>
      <rgbColor rgb="FFEEEEEE"/>
      <rgbColor rgb="FFCCFFFF"/>
      <rgbColor rgb="FF660066"/>
      <rgbColor rgb="FFF7A19A"/>
      <rgbColor rgb="FF0066CC"/>
      <rgbColor rgb="FFB4C7DC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2E0AE"/>
      <rgbColor rgb="FFFFFFA6"/>
      <rgbColor rgb="FFADC5E7"/>
      <rgbColor rgb="FFFFA6A6"/>
      <rgbColor rgb="FFCC99FF"/>
      <rgbColor rgb="FFFFF450"/>
      <rgbColor rgb="FF3366FF"/>
      <rgbColor rgb="FF33CCCC"/>
      <rgbColor rgb="FF72BF44"/>
      <rgbColor rgb="FFFFFF6D"/>
      <rgbColor rgb="FFFF9900"/>
      <rgbColor rgb="FFFF4000"/>
      <rgbColor rgb="FF666699"/>
      <rgbColor rgb="FFB2B2B2"/>
      <rgbColor rgb="FF003366"/>
      <rgbColor rgb="FF339966"/>
      <rgbColor rgb="FF003300"/>
      <rgbColor rgb="FF333300"/>
      <rgbColor rgb="FFC9211E"/>
      <rgbColor rgb="FFED1C24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png"/><Relationship Id="rId14" Type="http://schemas.openxmlformats.org/officeDocument/2006/relationships/image" Target="../media/image14.jpe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224640</xdr:colOff>
      <xdr:row>0</xdr:row>
      <xdr:rowOff>0</xdr:rowOff>
    </xdr:from>
    <xdr:to>
      <xdr:col>0</xdr:col>
      <xdr:colOff>225000</xdr:colOff>
      <xdr:row>5</xdr:row>
      <xdr:rowOff>78120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224640" y="0"/>
          <a:ext cx="360" cy="9295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283320</xdr:colOff>
      <xdr:row>2</xdr:row>
      <xdr:rowOff>91080</xdr:rowOff>
    </xdr:from>
    <xdr:to>
      <xdr:col>0</xdr:col>
      <xdr:colOff>431280</xdr:colOff>
      <xdr:row>3</xdr:row>
      <xdr:rowOff>54360</xdr:rowOff>
    </xdr:to>
    <xdr:sp>
      <xdr:nvSpPr>
        <xdr:cNvPr id="1" name="CustomShape 1"/>
        <xdr:cNvSpPr/>
      </xdr:nvSpPr>
      <xdr:spPr>
        <a:xfrm>
          <a:off x="283320" y="452880"/>
          <a:ext cx="147960" cy="126720"/>
        </a:xfrm>
        <a:custGeom>
          <a:avLst/>
          <a:gdLst/>
          <a:ahLst/>
          <a:rect l="l" t="t" r="r" b="b"/>
          <a:pathLst>
            <a:path w="516" h="476">
              <a:moveTo>
                <a:pt x="87" y="30"/>
              </a:moveTo>
              <a:cubicBezTo>
                <a:pt x="0" y="61"/>
                <a:pt x="5" y="177"/>
                <a:pt x="101" y="292"/>
              </a:cubicBezTo>
              <a:cubicBezTo>
                <a:pt x="194" y="407"/>
                <a:pt x="342" y="476"/>
                <a:pt x="430" y="445"/>
              </a:cubicBezTo>
              <a:cubicBezTo>
                <a:pt x="516" y="415"/>
                <a:pt x="510" y="297"/>
                <a:pt x="417" y="181"/>
              </a:cubicBezTo>
              <a:cubicBezTo>
                <a:pt x="321" y="68"/>
                <a:pt x="175" y="0"/>
                <a:pt x="87" y="3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278280</xdr:colOff>
      <xdr:row>2</xdr:row>
      <xdr:rowOff>88560</xdr:rowOff>
    </xdr:from>
    <xdr:to>
      <xdr:col>0</xdr:col>
      <xdr:colOff>434520</xdr:colOff>
      <xdr:row>3</xdr:row>
      <xdr:rowOff>56880</xdr:rowOff>
    </xdr:to>
    <xdr:sp>
      <xdr:nvSpPr>
        <xdr:cNvPr id="2" name="CustomShape 1"/>
        <xdr:cNvSpPr/>
      </xdr:nvSpPr>
      <xdr:spPr>
        <a:xfrm>
          <a:off x="278280" y="450360"/>
          <a:ext cx="156240" cy="131760"/>
        </a:xfrm>
        <a:custGeom>
          <a:avLst/>
          <a:gdLst/>
          <a:ahLst/>
          <a:rect l="l" t="t" r="r" b="b"/>
          <a:pathLst>
            <a:path w="543" h="492">
              <a:moveTo>
                <a:pt x="92" y="32"/>
              </a:moveTo>
              <a:cubicBezTo>
                <a:pt x="0" y="64"/>
                <a:pt x="6" y="184"/>
                <a:pt x="106" y="303"/>
              </a:cubicBezTo>
              <a:cubicBezTo>
                <a:pt x="204" y="422"/>
                <a:pt x="360" y="492"/>
                <a:pt x="452" y="461"/>
              </a:cubicBezTo>
              <a:cubicBezTo>
                <a:pt x="543" y="430"/>
                <a:pt x="536" y="308"/>
                <a:pt x="438" y="188"/>
              </a:cubicBezTo>
              <a:cubicBezTo>
                <a:pt x="337" y="71"/>
                <a:pt x="184" y="0"/>
                <a:pt x="92" y="32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696960</xdr:colOff>
      <xdr:row>1</xdr:row>
      <xdr:rowOff>121680</xdr:rowOff>
    </xdr:from>
    <xdr:to>
      <xdr:col>1</xdr:col>
      <xdr:colOff>839880</xdr:colOff>
      <xdr:row>2</xdr:row>
      <xdr:rowOff>19080</xdr:rowOff>
    </xdr:to>
    <xdr:sp>
      <xdr:nvSpPr>
        <xdr:cNvPr id="3" name="CustomShape 1"/>
        <xdr:cNvSpPr/>
      </xdr:nvSpPr>
      <xdr:spPr>
        <a:xfrm>
          <a:off x="1413360" y="302760"/>
          <a:ext cx="142920" cy="78120"/>
        </a:xfrm>
        <a:custGeom>
          <a:avLst/>
          <a:gdLst/>
          <a:ahLst/>
          <a:rect l="l" t="t" r="r" b="b"/>
          <a:pathLst>
            <a:path w="446" h="329">
              <a:moveTo>
                <a:pt x="0" y="0"/>
              </a:moveTo>
              <a:cubicBezTo>
                <a:pt x="85" y="5"/>
                <a:pt x="113" y="38"/>
                <a:pt x="79" y="134"/>
              </a:cubicBezTo>
              <a:cubicBezTo>
                <a:pt x="59" y="189"/>
                <a:pt x="154" y="329"/>
                <a:pt x="308" y="280"/>
              </a:cubicBezTo>
              <a:close/>
              <a:moveTo>
                <a:pt x="221" y="155"/>
              </a:moveTo>
              <a:cubicBezTo>
                <a:pt x="310" y="193"/>
                <a:pt x="421" y="182"/>
                <a:pt x="446" y="219"/>
              </a:cubicBezTo>
              <a:close/>
            </a:path>
          </a:pathLst>
        </a:custGeom>
        <a:noFill/>
        <a:ln w="64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538200</xdr:colOff>
      <xdr:row>1</xdr:row>
      <xdr:rowOff>100080</xdr:rowOff>
    </xdr:from>
    <xdr:to>
      <xdr:col>1</xdr:col>
      <xdr:colOff>768600</xdr:colOff>
      <xdr:row>2</xdr:row>
      <xdr:rowOff>35280</xdr:rowOff>
    </xdr:to>
    <xdr:sp>
      <xdr:nvSpPr>
        <xdr:cNvPr id="4" name="CustomShape 1"/>
        <xdr:cNvSpPr/>
      </xdr:nvSpPr>
      <xdr:spPr>
        <a:xfrm>
          <a:off x="1254600" y="281160"/>
          <a:ext cx="230400" cy="115920"/>
        </a:xfrm>
        <a:custGeom>
          <a:avLst/>
          <a:gdLst/>
          <a:ahLst/>
          <a:rect l="l" t="t" r="r" b="b"/>
          <a:pathLst>
            <a:path w="716" h="407">
              <a:moveTo>
                <a:pt x="49" y="335"/>
              </a:moveTo>
              <a:cubicBezTo>
                <a:pt x="86" y="315"/>
                <a:pt x="141" y="291"/>
                <a:pt x="177" y="271"/>
              </a:cubicBezTo>
              <a:cubicBezTo>
                <a:pt x="242" y="211"/>
                <a:pt x="291" y="114"/>
                <a:pt x="346" y="26"/>
              </a:cubicBezTo>
              <a:cubicBezTo>
                <a:pt x="357" y="3"/>
                <a:pt x="458" y="0"/>
                <a:pt x="452" y="46"/>
              </a:cubicBezTo>
              <a:cubicBezTo>
                <a:pt x="411" y="111"/>
                <a:pt x="372" y="176"/>
                <a:pt x="333" y="241"/>
              </a:cubicBezTo>
              <a:cubicBezTo>
                <a:pt x="426" y="218"/>
                <a:pt x="529" y="188"/>
                <a:pt x="624" y="165"/>
              </a:cubicBezTo>
              <a:cubicBezTo>
                <a:pt x="675" y="158"/>
                <a:pt x="716" y="203"/>
                <a:pt x="675" y="221"/>
              </a:cubicBezTo>
              <a:cubicBezTo>
                <a:pt x="544" y="260"/>
                <a:pt x="394" y="298"/>
                <a:pt x="285" y="334"/>
              </a:cubicBezTo>
              <a:cubicBezTo>
                <a:pt x="242" y="349"/>
                <a:pt x="189" y="380"/>
                <a:pt x="158" y="396"/>
              </a:cubicBezTo>
              <a:cubicBezTo>
                <a:pt x="96" y="400"/>
                <a:pt x="63" y="403"/>
                <a:pt x="0" y="407"/>
              </a:cubicBezTo>
              <a:cubicBezTo>
                <a:pt x="16" y="383"/>
                <a:pt x="34" y="359"/>
                <a:pt x="49" y="335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533160</xdr:colOff>
      <xdr:row>1</xdr:row>
      <xdr:rowOff>100080</xdr:rowOff>
    </xdr:from>
    <xdr:to>
      <xdr:col>1</xdr:col>
      <xdr:colOff>772560</xdr:colOff>
      <xdr:row>2</xdr:row>
      <xdr:rowOff>38160</xdr:rowOff>
    </xdr:to>
    <xdr:sp>
      <xdr:nvSpPr>
        <xdr:cNvPr id="5" name="CustomShape 1"/>
        <xdr:cNvSpPr/>
      </xdr:nvSpPr>
      <xdr:spPr>
        <a:xfrm>
          <a:off x="1249560" y="281160"/>
          <a:ext cx="239400" cy="118800"/>
        </a:xfrm>
        <a:custGeom>
          <a:avLst/>
          <a:gdLst/>
          <a:ahLst/>
          <a:rect l="l" t="t" r="r" b="b"/>
          <a:pathLst>
            <a:path w="742" h="420">
              <a:moveTo>
                <a:pt x="50" y="347"/>
              </a:moveTo>
              <a:cubicBezTo>
                <a:pt x="88" y="326"/>
                <a:pt x="145" y="301"/>
                <a:pt x="184" y="280"/>
              </a:cubicBezTo>
              <a:cubicBezTo>
                <a:pt x="251" y="218"/>
                <a:pt x="302" y="117"/>
                <a:pt x="360" y="27"/>
              </a:cubicBezTo>
              <a:cubicBezTo>
                <a:pt x="370" y="3"/>
                <a:pt x="475" y="0"/>
                <a:pt x="469" y="48"/>
              </a:cubicBezTo>
              <a:cubicBezTo>
                <a:pt x="427" y="115"/>
                <a:pt x="386" y="182"/>
                <a:pt x="346" y="250"/>
              </a:cubicBezTo>
              <a:cubicBezTo>
                <a:pt x="443" y="225"/>
                <a:pt x="548" y="195"/>
                <a:pt x="647" y="170"/>
              </a:cubicBezTo>
              <a:cubicBezTo>
                <a:pt x="700" y="162"/>
                <a:pt x="742" y="210"/>
                <a:pt x="700" y="229"/>
              </a:cubicBezTo>
              <a:cubicBezTo>
                <a:pt x="564" y="270"/>
                <a:pt x="409" y="309"/>
                <a:pt x="295" y="345"/>
              </a:cubicBezTo>
              <a:cubicBezTo>
                <a:pt x="251" y="362"/>
                <a:pt x="195" y="393"/>
                <a:pt x="163" y="409"/>
              </a:cubicBezTo>
              <a:cubicBezTo>
                <a:pt x="99" y="413"/>
                <a:pt x="64" y="416"/>
                <a:pt x="0" y="420"/>
              </a:cubicBezTo>
              <a:cubicBezTo>
                <a:pt x="15" y="395"/>
                <a:pt x="34" y="371"/>
                <a:pt x="50" y="347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546480</xdr:colOff>
      <xdr:row>1</xdr:row>
      <xdr:rowOff>102600</xdr:rowOff>
    </xdr:from>
    <xdr:to>
      <xdr:col>1</xdr:col>
      <xdr:colOff>771120</xdr:colOff>
      <xdr:row>2</xdr:row>
      <xdr:rowOff>34560</xdr:rowOff>
    </xdr:to>
    <xdr:sp>
      <xdr:nvSpPr>
        <xdr:cNvPr id="6" name="CustomShape 1"/>
        <xdr:cNvSpPr/>
      </xdr:nvSpPr>
      <xdr:spPr>
        <a:xfrm>
          <a:off x="1262880" y="283680"/>
          <a:ext cx="224640" cy="112680"/>
        </a:xfrm>
        <a:custGeom>
          <a:avLst/>
          <a:gdLst/>
          <a:ahLst/>
          <a:rect l="l" t="t" r="r" b="b"/>
          <a:pathLst>
            <a:path w="698" h="399">
              <a:moveTo>
                <a:pt x="50" y="330"/>
              </a:moveTo>
              <a:cubicBezTo>
                <a:pt x="86" y="311"/>
                <a:pt x="137" y="286"/>
                <a:pt x="175" y="267"/>
              </a:cubicBezTo>
              <a:cubicBezTo>
                <a:pt x="237" y="208"/>
                <a:pt x="286" y="112"/>
                <a:pt x="341" y="27"/>
              </a:cubicBezTo>
              <a:cubicBezTo>
                <a:pt x="350" y="4"/>
                <a:pt x="449" y="0"/>
                <a:pt x="442" y="45"/>
              </a:cubicBezTo>
              <a:cubicBezTo>
                <a:pt x="402" y="110"/>
                <a:pt x="364" y="173"/>
                <a:pt x="324" y="237"/>
              </a:cubicBezTo>
              <a:cubicBezTo>
                <a:pt x="419" y="214"/>
                <a:pt x="516" y="184"/>
                <a:pt x="609" y="160"/>
              </a:cubicBezTo>
              <a:cubicBezTo>
                <a:pt x="658" y="153"/>
                <a:pt x="698" y="197"/>
                <a:pt x="660" y="215"/>
              </a:cubicBezTo>
              <a:cubicBezTo>
                <a:pt x="533" y="255"/>
                <a:pt x="385" y="293"/>
                <a:pt x="280" y="328"/>
              </a:cubicBezTo>
              <a:cubicBezTo>
                <a:pt x="239" y="343"/>
                <a:pt x="187" y="373"/>
                <a:pt x="154" y="390"/>
              </a:cubicBezTo>
              <a:cubicBezTo>
                <a:pt x="95" y="392"/>
                <a:pt x="61" y="397"/>
                <a:pt x="0" y="399"/>
              </a:cubicBezTo>
              <a:cubicBezTo>
                <a:pt x="19" y="376"/>
                <a:pt x="34" y="353"/>
                <a:pt x="50" y="330"/>
              </a:cubicBezTo>
            </a:path>
          </a:pathLst>
        </a:custGeom>
        <a:solidFill>
          <a:srgbClr val="cb6e32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541440</xdr:colOff>
      <xdr:row>1</xdr:row>
      <xdr:rowOff>100080</xdr:rowOff>
    </xdr:from>
    <xdr:to>
      <xdr:col>1</xdr:col>
      <xdr:colOff>774360</xdr:colOff>
      <xdr:row>2</xdr:row>
      <xdr:rowOff>35640</xdr:rowOff>
    </xdr:to>
    <xdr:sp>
      <xdr:nvSpPr>
        <xdr:cNvPr id="7" name="CustomShape 1"/>
        <xdr:cNvSpPr/>
      </xdr:nvSpPr>
      <xdr:spPr>
        <a:xfrm>
          <a:off x="1257840" y="281160"/>
          <a:ext cx="232920" cy="116280"/>
        </a:xfrm>
        <a:custGeom>
          <a:avLst/>
          <a:gdLst/>
          <a:ahLst/>
          <a:rect l="l" t="t" r="r" b="b"/>
          <a:pathLst>
            <a:path w="726" h="413">
              <a:moveTo>
                <a:pt x="51" y="341"/>
              </a:moveTo>
              <a:cubicBezTo>
                <a:pt x="89" y="322"/>
                <a:pt x="141" y="296"/>
                <a:pt x="180" y="276"/>
              </a:cubicBezTo>
              <a:cubicBezTo>
                <a:pt x="245" y="216"/>
                <a:pt x="295" y="116"/>
                <a:pt x="352" y="27"/>
              </a:cubicBezTo>
              <a:cubicBezTo>
                <a:pt x="363" y="4"/>
                <a:pt x="465" y="0"/>
                <a:pt x="458" y="47"/>
              </a:cubicBezTo>
              <a:cubicBezTo>
                <a:pt x="417" y="114"/>
                <a:pt x="377" y="180"/>
                <a:pt x="337" y="246"/>
              </a:cubicBezTo>
              <a:cubicBezTo>
                <a:pt x="434" y="221"/>
                <a:pt x="535" y="191"/>
                <a:pt x="633" y="166"/>
              </a:cubicBezTo>
              <a:cubicBezTo>
                <a:pt x="684" y="159"/>
                <a:pt x="726" y="204"/>
                <a:pt x="685" y="223"/>
              </a:cubicBezTo>
              <a:cubicBezTo>
                <a:pt x="553" y="263"/>
                <a:pt x="399" y="302"/>
                <a:pt x="289" y="339"/>
              </a:cubicBezTo>
              <a:cubicBezTo>
                <a:pt x="247" y="355"/>
                <a:pt x="192" y="386"/>
                <a:pt x="160" y="403"/>
              </a:cubicBezTo>
              <a:cubicBezTo>
                <a:pt x="97" y="405"/>
                <a:pt x="63" y="410"/>
                <a:pt x="0" y="413"/>
              </a:cubicBezTo>
              <a:cubicBezTo>
                <a:pt x="18" y="389"/>
                <a:pt x="35" y="365"/>
                <a:pt x="51" y="341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383040</xdr:colOff>
      <xdr:row>2</xdr:row>
      <xdr:rowOff>91080</xdr:rowOff>
    </xdr:from>
    <xdr:to>
      <xdr:col>0</xdr:col>
      <xdr:colOff>505440</xdr:colOff>
      <xdr:row>3</xdr:row>
      <xdr:rowOff>44280</xdr:rowOff>
    </xdr:to>
    <xdr:sp>
      <xdr:nvSpPr>
        <xdr:cNvPr id="8" name="CustomShape 1"/>
        <xdr:cNvSpPr/>
      </xdr:nvSpPr>
      <xdr:spPr>
        <a:xfrm>
          <a:off x="383040" y="452880"/>
          <a:ext cx="122400" cy="116640"/>
        </a:xfrm>
        <a:custGeom>
          <a:avLst/>
          <a:gdLst/>
          <a:ahLst/>
          <a:rect l="l" t="t" r="r" b="b"/>
          <a:pathLst>
            <a:path w="394" h="421">
              <a:moveTo>
                <a:pt x="0" y="57"/>
              </a:moveTo>
              <a:cubicBezTo>
                <a:pt x="29" y="37"/>
                <a:pt x="59" y="47"/>
                <a:pt x="95" y="54"/>
              </a:cubicBezTo>
              <a:cubicBezTo>
                <a:pt x="80" y="32"/>
                <a:pt x="105" y="19"/>
                <a:pt x="143" y="12"/>
              </a:cubicBezTo>
              <a:cubicBezTo>
                <a:pt x="223" y="0"/>
                <a:pt x="378" y="224"/>
                <a:pt x="394" y="360"/>
              </a:cubicBezTo>
              <a:cubicBezTo>
                <a:pt x="381" y="375"/>
                <a:pt x="341" y="380"/>
                <a:pt x="295" y="377"/>
              </a:cubicBezTo>
              <a:cubicBezTo>
                <a:pt x="264" y="394"/>
                <a:pt x="207" y="421"/>
                <a:pt x="190" y="405"/>
              </a:cubicBezTo>
              <a:cubicBezTo>
                <a:pt x="207" y="289"/>
                <a:pt x="171" y="192"/>
                <a:pt x="0" y="57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379800</xdr:colOff>
      <xdr:row>2</xdr:row>
      <xdr:rowOff>88560</xdr:rowOff>
    </xdr:from>
    <xdr:to>
      <xdr:col>0</xdr:col>
      <xdr:colOff>510480</xdr:colOff>
      <xdr:row>3</xdr:row>
      <xdr:rowOff>46800</xdr:rowOff>
    </xdr:to>
    <xdr:sp>
      <xdr:nvSpPr>
        <xdr:cNvPr id="9" name="CustomShape 1"/>
        <xdr:cNvSpPr/>
      </xdr:nvSpPr>
      <xdr:spPr>
        <a:xfrm>
          <a:off x="379800" y="450360"/>
          <a:ext cx="130680" cy="121680"/>
        </a:xfrm>
        <a:custGeom>
          <a:avLst/>
          <a:gdLst/>
          <a:ahLst/>
          <a:rect l="l" t="t" r="r" b="b"/>
          <a:pathLst>
            <a:path w="419" h="435">
              <a:moveTo>
                <a:pt x="0" y="59"/>
              </a:moveTo>
              <a:cubicBezTo>
                <a:pt x="31" y="38"/>
                <a:pt x="65" y="48"/>
                <a:pt x="102" y="55"/>
              </a:cubicBezTo>
              <a:cubicBezTo>
                <a:pt x="86" y="34"/>
                <a:pt x="113" y="20"/>
                <a:pt x="154" y="13"/>
              </a:cubicBezTo>
              <a:cubicBezTo>
                <a:pt x="239" y="0"/>
                <a:pt x="401" y="232"/>
                <a:pt x="419" y="373"/>
              </a:cubicBezTo>
              <a:cubicBezTo>
                <a:pt x="406" y="387"/>
                <a:pt x="363" y="392"/>
                <a:pt x="315" y="390"/>
              </a:cubicBezTo>
              <a:cubicBezTo>
                <a:pt x="282" y="407"/>
                <a:pt x="222" y="435"/>
                <a:pt x="203" y="419"/>
              </a:cubicBezTo>
              <a:cubicBezTo>
                <a:pt x="222" y="299"/>
                <a:pt x="183" y="199"/>
                <a:pt x="0" y="59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702720</xdr:colOff>
      <xdr:row>2</xdr:row>
      <xdr:rowOff>96120</xdr:rowOff>
    </xdr:from>
    <xdr:to>
      <xdr:col>1</xdr:col>
      <xdr:colOff>824400</xdr:colOff>
      <xdr:row>3</xdr:row>
      <xdr:rowOff>48600</xdr:rowOff>
    </xdr:to>
    <xdr:sp>
      <xdr:nvSpPr>
        <xdr:cNvPr id="10" name="CustomShape 1"/>
        <xdr:cNvSpPr/>
      </xdr:nvSpPr>
      <xdr:spPr>
        <a:xfrm>
          <a:off x="1419120" y="457920"/>
          <a:ext cx="121680" cy="115920"/>
        </a:xfrm>
        <a:custGeom>
          <a:avLst/>
          <a:gdLst/>
          <a:ahLst/>
          <a:rect l="l" t="t" r="r" b="b"/>
          <a:pathLst>
            <a:path w="394" h="423">
              <a:moveTo>
                <a:pt x="394" y="59"/>
              </a:moveTo>
              <a:cubicBezTo>
                <a:pt x="362" y="39"/>
                <a:pt x="334" y="47"/>
                <a:pt x="299" y="55"/>
              </a:cubicBezTo>
              <a:cubicBezTo>
                <a:pt x="314" y="34"/>
                <a:pt x="283" y="18"/>
                <a:pt x="244" y="13"/>
              </a:cubicBezTo>
              <a:cubicBezTo>
                <a:pt x="175" y="0"/>
                <a:pt x="14" y="226"/>
                <a:pt x="0" y="362"/>
              </a:cubicBezTo>
              <a:cubicBezTo>
                <a:pt x="12" y="377"/>
                <a:pt x="52" y="382"/>
                <a:pt x="95" y="378"/>
              </a:cubicBezTo>
              <a:cubicBezTo>
                <a:pt x="128" y="394"/>
                <a:pt x="185" y="423"/>
                <a:pt x="202" y="407"/>
              </a:cubicBezTo>
              <a:cubicBezTo>
                <a:pt x="185" y="290"/>
                <a:pt x="223" y="194"/>
                <a:pt x="394" y="59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696960</xdr:colOff>
      <xdr:row>2</xdr:row>
      <xdr:rowOff>93600</xdr:rowOff>
    </xdr:from>
    <xdr:to>
      <xdr:col>1</xdr:col>
      <xdr:colOff>829080</xdr:colOff>
      <xdr:row>3</xdr:row>
      <xdr:rowOff>51120</xdr:rowOff>
    </xdr:to>
    <xdr:sp>
      <xdr:nvSpPr>
        <xdr:cNvPr id="11" name="CustomShape 1"/>
        <xdr:cNvSpPr/>
      </xdr:nvSpPr>
      <xdr:spPr>
        <a:xfrm>
          <a:off x="1413360" y="455400"/>
          <a:ext cx="132120" cy="120960"/>
        </a:xfrm>
        <a:custGeom>
          <a:avLst/>
          <a:gdLst/>
          <a:ahLst/>
          <a:rect l="l" t="t" r="r" b="b"/>
          <a:pathLst>
            <a:path w="418" h="437">
              <a:moveTo>
                <a:pt x="418" y="62"/>
              </a:moveTo>
              <a:cubicBezTo>
                <a:pt x="385" y="41"/>
                <a:pt x="353" y="49"/>
                <a:pt x="317" y="58"/>
              </a:cubicBezTo>
              <a:cubicBezTo>
                <a:pt x="333" y="36"/>
                <a:pt x="299" y="20"/>
                <a:pt x="258" y="14"/>
              </a:cubicBezTo>
              <a:cubicBezTo>
                <a:pt x="186" y="0"/>
                <a:pt x="14" y="234"/>
                <a:pt x="0" y="374"/>
              </a:cubicBezTo>
              <a:cubicBezTo>
                <a:pt x="12" y="390"/>
                <a:pt x="55" y="394"/>
                <a:pt x="100" y="391"/>
              </a:cubicBezTo>
              <a:cubicBezTo>
                <a:pt x="137" y="408"/>
                <a:pt x="197" y="437"/>
                <a:pt x="215" y="421"/>
              </a:cubicBezTo>
              <a:cubicBezTo>
                <a:pt x="197" y="300"/>
                <a:pt x="236" y="201"/>
                <a:pt x="418" y="62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126720</xdr:colOff>
      <xdr:row>2</xdr:row>
      <xdr:rowOff>2160</xdr:rowOff>
    </xdr:from>
    <xdr:to>
      <xdr:col>1</xdr:col>
      <xdr:colOff>372240</xdr:colOff>
      <xdr:row>2</xdr:row>
      <xdr:rowOff>134640</xdr:rowOff>
    </xdr:to>
    <xdr:sp>
      <xdr:nvSpPr>
        <xdr:cNvPr id="12" name="CustomShape 1"/>
        <xdr:cNvSpPr/>
      </xdr:nvSpPr>
      <xdr:spPr>
        <a:xfrm>
          <a:off x="843120" y="363960"/>
          <a:ext cx="245520" cy="132480"/>
        </a:xfrm>
        <a:custGeom>
          <a:avLst/>
          <a:gdLst/>
          <a:ahLst/>
          <a:rect l="l" t="t" r="r" b="b"/>
          <a:pathLst>
            <a:path w="737" h="447">
              <a:moveTo>
                <a:pt x="0" y="0"/>
              </a:moveTo>
              <a:lnTo>
                <a:pt x="88" y="339"/>
              </a:lnTo>
              <a:lnTo>
                <a:pt x="490" y="447"/>
              </a:lnTo>
              <a:lnTo>
                <a:pt x="737" y="281"/>
              </a:lnTo>
              <a:lnTo>
                <a:pt x="697" y="29"/>
              </a:lnTo>
              <a:lnTo>
                <a:pt x="0" y="0"/>
              </a:ln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124200</xdr:colOff>
      <xdr:row>2</xdr:row>
      <xdr:rowOff>-360</xdr:rowOff>
    </xdr:from>
    <xdr:to>
      <xdr:col>1</xdr:col>
      <xdr:colOff>377640</xdr:colOff>
      <xdr:row>2</xdr:row>
      <xdr:rowOff>136800</xdr:rowOff>
    </xdr:to>
    <xdr:sp>
      <xdr:nvSpPr>
        <xdr:cNvPr id="13" name="CustomShape 1"/>
        <xdr:cNvSpPr/>
      </xdr:nvSpPr>
      <xdr:spPr>
        <a:xfrm>
          <a:off x="840600" y="361440"/>
          <a:ext cx="253440" cy="137160"/>
        </a:xfrm>
        <a:custGeom>
          <a:avLst/>
          <a:gdLst/>
          <a:ahLst/>
          <a:rect l="l" t="t" r="r" b="b"/>
          <a:pathLst>
            <a:path w="759" h="461">
              <a:moveTo>
                <a:pt x="0" y="0"/>
              </a:moveTo>
              <a:lnTo>
                <a:pt x="90" y="350"/>
              </a:lnTo>
              <a:lnTo>
                <a:pt x="505" y="461"/>
              </a:lnTo>
              <a:lnTo>
                <a:pt x="759" y="290"/>
              </a:lnTo>
              <a:lnTo>
                <a:pt x="719" y="29"/>
              </a:lnTo>
              <a:lnTo>
                <a:pt x="0" y="0"/>
              </a:ln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764280</xdr:colOff>
      <xdr:row>2</xdr:row>
      <xdr:rowOff>96120</xdr:rowOff>
    </xdr:from>
    <xdr:to>
      <xdr:col>1</xdr:col>
      <xdr:colOff>919080</xdr:colOff>
      <xdr:row>3</xdr:row>
      <xdr:rowOff>67680</xdr:rowOff>
    </xdr:to>
    <xdr:sp>
      <xdr:nvSpPr>
        <xdr:cNvPr id="14" name="CustomShape 1"/>
        <xdr:cNvSpPr/>
      </xdr:nvSpPr>
      <xdr:spPr>
        <a:xfrm>
          <a:off x="1480680" y="457920"/>
          <a:ext cx="154800" cy="135000"/>
        </a:xfrm>
        <a:custGeom>
          <a:avLst/>
          <a:gdLst/>
          <a:ahLst/>
          <a:rect l="l" t="t" r="r" b="b"/>
          <a:pathLst>
            <a:path w="531" h="491">
              <a:moveTo>
                <a:pt x="442" y="32"/>
              </a:moveTo>
              <a:cubicBezTo>
                <a:pt x="531" y="63"/>
                <a:pt x="526" y="184"/>
                <a:pt x="429" y="301"/>
              </a:cubicBezTo>
              <a:cubicBezTo>
                <a:pt x="332" y="420"/>
                <a:pt x="179" y="491"/>
                <a:pt x="89" y="459"/>
              </a:cubicBezTo>
              <a:cubicBezTo>
                <a:pt x="0" y="428"/>
                <a:pt x="6" y="307"/>
                <a:pt x="103" y="189"/>
              </a:cubicBezTo>
              <a:cubicBezTo>
                <a:pt x="200" y="71"/>
                <a:pt x="353" y="0"/>
                <a:pt x="442" y="32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761760</xdr:colOff>
      <xdr:row>2</xdr:row>
      <xdr:rowOff>93600</xdr:rowOff>
    </xdr:from>
    <xdr:to>
      <xdr:col>1</xdr:col>
      <xdr:colOff>924120</xdr:colOff>
      <xdr:row>3</xdr:row>
      <xdr:rowOff>66240</xdr:rowOff>
    </xdr:to>
    <xdr:sp>
      <xdr:nvSpPr>
        <xdr:cNvPr id="15" name="CustomShape 1"/>
        <xdr:cNvSpPr/>
      </xdr:nvSpPr>
      <xdr:spPr>
        <a:xfrm>
          <a:off x="1478160" y="455400"/>
          <a:ext cx="162360" cy="136080"/>
        </a:xfrm>
        <a:custGeom>
          <a:avLst/>
          <a:gdLst/>
          <a:ahLst/>
          <a:rect l="l" t="t" r="r" b="b"/>
          <a:pathLst>
            <a:path w="557" h="506">
              <a:moveTo>
                <a:pt x="464" y="33"/>
              </a:moveTo>
              <a:cubicBezTo>
                <a:pt x="557" y="65"/>
                <a:pt x="551" y="189"/>
                <a:pt x="449" y="310"/>
              </a:cubicBezTo>
              <a:cubicBezTo>
                <a:pt x="347" y="433"/>
                <a:pt x="188" y="506"/>
                <a:pt x="94" y="473"/>
              </a:cubicBezTo>
              <a:cubicBezTo>
                <a:pt x="0" y="441"/>
                <a:pt x="6" y="316"/>
                <a:pt x="108" y="194"/>
              </a:cubicBezTo>
              <a:cubicBezTo>
                <a:pt x="210" y="73"/>
                <a:pt x="369" y="0"/>
                <a:pt x="464" y="33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417600</xdr:colOff>
      <xdr:row>2</xdr:row>
      <xdr:rowOff>45360</xdr:rowOff>
    </xdr:from>
    <xdr:to>
      <xdr:col>1</xdr:col>
      <xdr:colOff>755280</xdr:colOff>
      <xdr:row>3</xdr:row>
      <xdr:rowOff>41040</xdr:rowOff>
    </xdr:to>
    <xdr:sp>
      <xdr:nvSpPr>
        <xdr:cNvPr id="16" name="CustomShape 1"/>
        <xdr:cNvSpPr/>
      </xdr:nvSpPr>
      <xdr:spPr>
        <a:xfrm>
          <a:off x="1134000" y="407160"/>
          <a:ext cx="337680" cy="159120"/>
        </a:xfrm>
        <a:custGeom>
          <a:avLst/>
          <a:gdLst/>
          <a:ahLst/>
          <a:rect l="l" t="t" r="r" b="b"/>
          <a:pathLst>
            <a:path w="993" h="540">
              <a:moveTo>
                <a:pt x="993" y="171"/>
              </a:moveTo>
              <a:cubicBezTo>
                <a:pt x="898" y="132"/>
                <a:pt x="803" y="94"/>
                <a:pt x="708" y="56"/>
              </a:cubicBezTo>
              <a:cubicBezTo>
                <a:pt x="558" y="0"/>
                <a:pt x="475" y="21"/>
                <a:pt x="321" y="22"/>
              </a:cubicBezTo>
              <a:cubicBezTo>
                <a:pt x="198" y="195"/>
                <a:pt x="124" y="367"/>
                <a:pt x="0" y="540"/>
              </a:cubicBezTo>
              <a:cubicBezTo>
                <a:pt x="136" y="492"/>
                <a:pt x="266" y="459"/>
                <a:pt x="385" y="387"/>
              </a:cubicBezTo>
              <a:cubicBezTo>
                <a:pt x="511" y="429"/>
                <a:pt x="638" y="464"/>
                <a:pt x="756" y="501"/>
              </a:cubicBezTo>
              <a:cubicBezTo>
                <a:pt x="782" y="490"/>
                <a:pt x="805" y="479"/>
                <a:pt x="828" y="467"/>
              </a:cubicBezTo>
              <a:cubicBezTo>
                <a:pt x="878" y="386"/>
                <a:pt x="927" y="306"/>
                <a:pt x="975" y="227"/>
              </a:cubicBezTo>
              <a:cubicBezTo>
                <a:pt x="981" y="208"/>
                <a:pt x="987" y="189"/>
                <a:pt x="993" y="171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409320</xdr:colOff>
      <xdr:row>2</xdr:row>
      <xdr:rowOff>45360</xdr:rowOff>
    </xdr:from>
    <xdr:to>
      <xdr:col>1</xdr:col>
      <xdr:colOff>760320</xdr:colOff>
      <xdr:row>3</xdr:row>
      <xdr:rowOff>47160</xdr:rowOff>
    </xdr:to>
    <xdr:sp>
      <xdr:nvSpPr>
        <xdr:cNvPr id="17" name="CustomShape 1"/>
        <xdr:cNvSpPr/>
      </xdr:nvSpPr>
      <xdr:spPr>
        <a:xfrm>
          <a:off x="1125720" y="407160"/>
          <a:ext cx="351000" cy="165240"/>
        </a:xfrm>
        <a:custGeom>
          <a:avLst/>
          <a:gdLst/>
          <a:ahLst/>
          <a:rect l="l" t="t" r="r" b="b"/>
          <a:pathLst>
            <a:path w="1027" h="562">
              <a:moveTo>
                <a:pt x="1027" y="177"/>
              </a:moveTo>
              <a:cubicBezTo>
                <a:pt x="929" y="137"/>
                <a:pt x="832" y="97"/>
                <a:pt x="734" y="58"/>
              </a:cubicBezTo>
              <a:cubicBezTo>
                <a:pt x="578" y="0"/>
                <a:pt x="492" y="22"/>
                <a:pt x="333" y="23"/>
              </a:cubicBezTo>
              <a:cubicBezTo>
                <a:pt x="205" y="204"/>
                <a:pt x="130" y="382"/>
                <a:pt x="0" y="562"/>
              </a:cubicBezTo>
              <a:cubicBezTo>
                <a:pt x="141" y="512"/>
                <a:pt x="277" y="478"/>
                <a:pt x="400" y="403"/>
              </a:cubicBezTo>
              <a:cubicBezTo>
                <a:pt x="530" y="446"/>
                <a:pt x="661" y="482"/>
                <a:pt x="784" y="522"/>
              </a:cubicBezTo>
              <a:cubicBezTo>
                <a:pt x="810" y="511"/>
                <a:pt x="834" y="498"/>
                <a:pt x="859" y="486"/>
              </a:cubicBezTo>
              <a:cubicBezTo>
                <a:pt x="909" y="402"/>
                <a:pt x="959" y="319"/>
                <a:pt x="1010" y="237"/>
              </a:cubicBezTo>
              <a:cubicBezTo>
                <a:pt x="1016" y="217"/>
                <a:pt x="1022" y="197"/>
                <a:pt x="1027" y="177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430920</xdr:colOff>
      <xdr:row>2</xdr:row>
      <xdr:rowOff>51120</xdr:rowOff>
    </xdr:from>
    <xdr:to>
      <xdr:col>1</xdr:col>
      <xdr:colOff>760320</xdr:colOff>
      <xdr:row>3</xdr:row>
      <xdr:rowOff>46080</xdr:rowOff>
    </xdr:to>
    <xdr:sp>
      <xdr:nvSpPr>
        <xdr:cNvPr id="18" name="CustomShape 1"/>
        <xdr:cNvSpPr/>
      </xdr:nvSpPr>
      <xdr:spPr>
        <a:xfrm>
          <a:off x="1147320" y="412920"/>
          <a:ext cx="329400" cy="158400"/>
        </a:xfrm>
        <a:custGeom>
          <a:avLst/>
          <a:gdLst/>
          <a:ahLst/>
          <a:rect l="l" t="t" r="r" b="b"/>
          <a:pathLst>
            <a:path w="968" h="541">
              <a:moveTo>
                <a:pt x="968" y="171"/>
              </a:moveTo>
              <a:cubicBezTo>
                <a:pt x="876" y="132"/>
                <a:pt x="783" y="94"/>
                <a:pt x="692" y="56"/>
              </a:cubicBezTo>
              <a:cubicBezTo>
                <a:pt x="546" y="0"/>
                <a:pt x="463" y="22"/>
                <a:pt x="313" y="23"/>
              </a:cubicBezTo>
              <a:cubicBezTo>
                <a:pt x="193" y="196"/>
                <a:pt x="119" y="368"/>
                <a:pt x="0" y="541"/>
              </a:cubicBezTo>
              <a:cubicBezTo>
                <a:pt x="132" y="492"/>
                <a:pt x="259" y="460"/>
                <a:pt x="374" y="388"/>
              </a:cubicBezTo>
              <a:cubicBezTo>
                <a:pt x="498" y="429"/>
                <a:pt x="622" y="464"/>
                <a:pt x="739" y="503"/>
              </a:cubicBezTo>
              <a:cubicBezTo>
                <a:pt x="762" y="491"/>
                <a:pt x="785" y="479"/>
                <a:pt x="808" y="467"/>
              </a:cubicBezTo>
              <a:cubicBezTo>
                <a:pt x="857" y="387"/>
                <a:pt x="904" y="307"/>
                <a:pt x="952" y="228"/>
              </a:cubicBezTo>
              <a:cubicBezTo>
                <a:pt x="958" y="209"/>
                <a:pt x="962" y="190"/>
                <a:pt x="968" y="171"/>
              </a:cubicBezTo>
            </a:path>
          </a:pathLst>
        </a:custGeom>
        <a:solidFill>
          <a:srgbClr val="0088b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420120</xdr:colOff>
      <xdr:row>2</xdr:row>
      <xdr:rowOff>51120</xdr:rowOff>
    </xdr:from>
    <xdr:to>
      <xdr:col>1</xdr:col>
      <xdr:colOff>762840</xdr:colOff>
      <xdr:row>3</xdr:row>
      <xdr:rowOff>52200</xdr:rowOff>
    </xdr:to>
    <xdr:sp>
      <xdr:nvSpPr>
        <xdr:cNvPr id="19" name="CustomShape 1"/>
        <xdr:cNvSpPr/>
      </xdr:nvSpPr>
      <xdr:spPr>
        <a:xfrm>
          <a:off x="1136520" y="412920"/>
          <a:ext cx="342720" cy="164520"/>
        </a:xfrm>
        <a:custGeom>
          <a:avLst/>
          <a:gdLst/>
          <a:ahLst/>
          <a:rect l="l" t="t" r="r" b="b"/>
          <a:pathLst>
            <a:path w="1003" h="563">
              <a:moveTo>
                <a:pt x="1003" y="179"/>
              </a:moveTo>
              <a:cubicBezTo>
                <a:pt x="907" y="138"/>
                <a:pt x="810" y="98"/>
                <a:pt x="716" y="58"/>
              </a:cubicBezTo>
              <a:cubicBezTo>
                <a:pt x="565" y="0"/>
                <a:pt x="480" y="23"/>
                <a:pt x="325" y="24"/>
              </a:cubicBezTo>
              <a:cubicBezTo>
                <a:pt x="200" y="204"/>
                <a:pt x="124" y="383"/>
                <a:pt x="0" y="563"/>
              </a:cubicBezTo>
              <a:cubicBezTo>
                <a:pt x="138" y="513"/>
                <a:pt x="269" y="479"/>
                <a:pt x="388" y="404"/>
              </a:cubicBezTo>
              <a:cubicBezTo>
                <a:pt x="517" y="448"/>
                <a:pt x="644" y="483"/>
                <a:pt x="764" y="524"/>
              </a:cubicBezTo>
              <a:cubicBezTo>
                <a:pt x="788" y="511"/>
                <a:pt x="813" y="499"/>
                <a:pt x="837" y="487"/>
              </a:cubicBezTo>
              <a:cubicBezTo>
                <a:pt x="887" y="403"/>
                <a:pt x="936" y="320"/>
                <a:pt x="987" y="238"/>
              </a:cubicBezTo>
              <a:cubicBezTo>
                <a:pt x="992" y="218"/>
                <a:pt x="996" y="199"/>
                <a:pt x="1003" y="179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12240</xdr:colOff>
      <xdr:row>1</xdr:row>
      <xdr:rowOff>140760</xdr:rowOff>
    </xdr:from>
    <xdr:to>
      <xdr:col>1</xdr:col>
      <xdr:colOff>226800</xdr:colOff>
      <xdr:row>4</xdr:row>
      <xdr:rowOff>28080</xdr:rowOff>
    </xdr:to>
    <xdr:sp>
      <xdr:nvSpPr>
        <xdr:cNvPr id="20" name="CustomShape 1"/>
        <xdr:cNvSpPr/>
      </xdr:nvSpPr>
      <xdr:spPr>
        <a:xfrm>
          <a:off x="728640" y="321840"/>
          <a:ext cx="214560" cy="394560"/>
        </a:xfrm>
        <a:custGeom>
          <a:avLst/>
          <a:gdLst/>
          <a:ahLst/>
          <a:rect l="l" t="t" r="r" b="b"/>
          <a:pathLst>
            <a:path w="920" h="1210">
              <a:moveTo>
                <a:pt x="271" y="0"/>
              </a:moveTo>
              <a:cubicBezTo>
                <a:pt x="319" y="12"/>
                <a:pt x="368" y="26"/>
                <a:pt x="417" y="40"/>
              </a:cubicBezTo>
              <a:cubicBezTo>
                <a:pt x="469" y="88"/>
                <a:pt x="495" y="125"/>
                <a:pt x="547" y="174"/>
              </a:cubicBezTo>
              <a:cubicBezTo>
                <a:pt x="540" y="251"/>
                <a:pt x="555" y="323"/>
                <a:pt x="543" y="397"/>
              </a:cubicBezTo>
              <a:cubicBezTo>
                <a:pt x="585" y="464"/>
                <a:pt x="631" y="589"/>
                <a:pt x="656" y="676"/>
              </a:cubicBezTo>
              <a:cubicBezTo>
                <a:pt x="710" y="778"/>
                <a:pt x="739" y="858"/>
                <a:pt x="791" y="959"/>
              </a:cubicBezTo>
              <a:cubicBezTo>
                <a:pt x="862" y="1001"/>
                <a:pt x="875" y="1038"/>
                <a:pt x="911" y="1095"/>
              </a:cubicBezTo>
              <a:cubicBezTo>
                <a:pt x="920" y="1125"/>
                <a:pt x="891" y="1138"/>
                <a:pt x="838" y="1138"/>
              </a:cubicBezTo>
              <a:cubicBezTo>
                <a:pt x="840" y="1181"/>
                <a:pt x="786" y="1197"/>
                <a:pt x="739" y="1185"/>
              </a:cubicBezTo>
              <a:cubicBezTo>
                <a:pt x="706" y="1206"/>
                <a:pt x="664" y="1210"/>
                <a:pt x="627" y="1193"/>
              </a:cubicBezTo>
              <a:cubicBezTo>
                <a:pt x="608" y="1197"/>
                <a:pt x="553" y="1200"/>
                <a:pt x="547" y="1179"/>
              </a:cubicBezTo>
              <a:cubicBezTo>
                <a:pt x="540" y="1172"/>
                <a:pt x="547" y="1168"/>
                <a:pt x="540" y="1162"/>
              </a:cubicBezTo>
              <a:cubicBezTo>
                <a:pt x="509" y="1175"/>
                <a:pt x="483" y="1163"/>
                <a:pt x="481" y="1127"/>
              </a:cubicBezTo>
              <a:cubicBezTo>
                <a:pt x="419" y="1095"/>
                <a:pt x="485" y="1017"/>
                <a:pt x="516" y="976"/>
              </a:cubicBezTo>
              <a:cubicBezTo>
                <a:pt x="450" y="879"/>
                <a:pt x="386" y="781"/>
                <a:pt x="319" y="682"/>
              </a:cubicBezTo>
              <a:cubicBezTo>
                <a:pt x="247" y="603"/>
                <a:pt x="150" y="472"/>
                <a:pt x="139" y="381"/>
              </a:cubicBezTo>
              <a:cubicBezTo>
                <a:pt x="22" y="246"/>
                <a:pt x="0" y="57"/>
                <a:pt x="271" y="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6480</xdr:colOff>
      <xdr:row>1</xdr:row>
      <xdr:rowOff>137520</xdr:rowOff>
    </xdr:from>
    <xdr:to>
      <xdr:col>1</xdr:col>
      <xdr:colOff>228240</xdr:colOff>
      <xdr:row>4</xdr:row>
      <xdr:rowOff>28800</xdr:rowOff>
    </xdr:to>
    <xdr:sp>
      <xdr:nvSpPr>
        <xdr:cNvPr id="21" name="CustomShape 1"/>
        <xdr:cNvSpPr/>
      </xdr:nvSpPr>
      <xdr:spPr>
        <a:xfrm>
          <a:off x="722880" y="318600"/>
          <a:ext cx="221760" cy="398520"/>
        </a:xfrm>
        <a:custGeom>
          <a:avLst/>
          <a:gdLst/>
          <a:ahLst/>
          <a:rect l="l" t="t" r="r" b="b"/>
          <a:pathLst>
            <a:path w="934" h="1219">
              <a:moveTo>
                <a:pt x="275" y="0"/>
              </a:moveTo>
              <a:cubicBezTo>
                <a:pt x="325" y="13"/>
                <a:pt x="374" y="26"/>
                <a:pt x="423" y="40"/>
              </a:cubicBezTo>
              <a:cubicBezTo>
                <a:pt x="477" y="89"/>
                <a:pt x="503" y="126"/>
                <a:pt x="556" y="175"/>
              </a:cubicBezTo>
              <a:cubicBezTo>
                <a:pt x="548" y="254"/>
                <a:pt x="564" y="325"/>
                <a:pt x="552" y="400"/>
              </a:cubicBezTo>
              <a:cubicBezTo>
                <a:pt x="593" y="468"/>
                <a:pt x="641" y="594"/>
                <a:pt x="665" y="682"/>
              </a:cubicBezTo>
              <a:cubicBezTo>
                <a:pt x="720" y="783"/>
                <a:pt x="750" y="865"/>
                <a:pt x="804" y="966"/>
              </a:cubicBezTo>
              <a:cubicBezTo>
                <a:pt x="876" y="1009"/>
                <a:pt x="889" y="1046"/>
                <a:pt x="925" y="1104"/>
              </a:cubicBezTo>
              <a:cubicBezTo>
                <a:pt x="934" y="1135"/>
                <a:pt x="904" y="1146"/>
                <a:pt x="852" y="1146"/>
              </a:cubicBezTo>
              <a:cubicBezTo>
                <a:pt x="853" y="1190"/>
                <a:pt x="797" y="1206"/>
                <a:pt x="750" y="1194"/>
              </a:cubicBezTo>
              <a:cubicBezTo>
                <a:pt x="716" y="1215"/>
                <a:pt x="673" y="1219"/>
                <a:pt x="637" y="1202"/>
              </a:cubicBezTo>
              <a:cubicBezTo>
                <a:pt x="617" y="1206"/>
                <a:pt x="562" y="1209"/>
                <a:pt x="556" y="1188"/>
              </a:cubicBezTo>
              <a:cubicBezTo>
                <a:pt x="548" y="1181"/>
                <a:pt x="556" y="1177"/>
                <a:pt x="548" y="1171"/>
              </a:cubicBezTo>
              <a:cubicBezTo>
                <a:pt x="516" y="1184"/>
                <a:pt x="490" y="1173"/>
                <a:pt x="488" y="1136"/>
              </a:cubicBezTo>
              <a:cubicBezTo>
                <a:pt x="426" y="1104"/>
                <a:pt x="492" y="1025"/>
                <a:pt x="524" y="984"/>
              </a:cubicBezTo>
              <a:cubicBezTo>
                <a:pt x="457" y="886"/>
                <a:pt x="392" y="787"/>
                <a:pt x="325" y="688"/>
              </a:cubicBezTo>
              <a:cubicBezTo>
                <a:pt x="251" y="608"/>
                <a:pt x="153" y="476"/>
                <a:pt x="140" y="384"/>
              </a:cubicBezTo>
              <a:cubicBezTo>
                <a:pt x="22" y="248"/>
                <a:pt x="0" y="58"/>
                <a:pt x="275" y="0"/>
              </a:cubicBezTo>
            </a:path>
          </a:pathLst>
        </a:custGeom>
        <a:noFill/>
        <a:ln w="54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452880</xdr:colOff>
      <xdr:row>2</xdr:row>
      <xdr:rowOff>47880</xdr:rowOff>
    </xdr:from>
    <xdr:to>
      <xdr:col>1</xdr:col>
      <xdr:colOff>62640</xdr:colOff>
      <xdr:row>3</xdr:row>
      <xdr:rowOff>44640</xdr:rowOff>
    </xdr:to>
    <xdr:sp>
      <xdr:nvSpPr>
        <xdr:cNvPr id="22" name="CustomShape 1"/>
        <xdr:cNvSpPr/>
      </xdr:nvSpPr>
      <xdr:spPr>
        <a:xfrm>
          <a:off x="452880" y="409680"/>
          <a:ext cx="326160" cy="160200"/>
        </a:xfrm>
        <a:custGeom>
          <a:avLst/>
          <a:gdLst/>
          <a:ahLst/>
          <a:rect l="l" t="t" r="r" b="b"/>
          <a:pathLst>
            <a:path w="957" h="551">
              <a:moveTo>
                <a:pt x="0" y="159"/>
              </a:moveTo>
              <a:cubicBezTo>
                <a:pt x="95" y="123"/>
                <a:pt x="190" y="88"/>
                <a:pt x="287" y="52"/>
              </a:cubicBezTo>
              <a:cubicBezTo>
                <a:pt x="441" y="0"/>
                <a:pt x="521" y="24"/>
                <a:pt x="673" y="29"/>
              </a:cubicBezTo>
              <a:cubicBezTo>
                <a:pt x="783" y="204"/>
                <a:pt x="846" y="375"/>
                <a:pt x="957" y="551"/>
              </a:cubicBezTo>
              <a:cubicBezTo>
                <a:pt x="824" y="498"/>
                <a:pt x="700" y="463"/>
                <a:pt x="586" y="389"/>
              </a:cubicBezTo>
              <a:cubicBezTo>
                <a:pt x="461" y="427"/>
                <a:pt x="333" y="458"/>
                <a:pt x="211" y="494"/>
              </a:cubicBezTo>
              <a:cubicBezTo>
                <a:pt x="187" y="482"/>
                <a:pt x="164" y="469"/>
                <a:pt x="140" y="457"/>
              </a:cubicBezTo>
              <a:cubicBezTo>
                <a:pt x="97" y="377"/>
                <a:pt x="55" y="296"/>
                <a:pt x="12" y="216"/>
              </a:cubicBezTo>
              <a:cubicBezTo>
                <a:pt x="8" y="197"/>
                <a:pt x="4" y="178"/>
                <a:pt x="0" y="159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450360</xdr:colOff>
      <xdr:row>2</xdr:row>
      <xdr:rowOff>45360</xdr:rowOff>
    </xdr:from>
    <xdr:to>
      <xdr:col>1</xdr:col>
      <xdr:colOff>70200</xdr:colOff>
      <xdr:row>3</xdr:row>
      <xdr:rowOff>50400</xdr:rowOff>
    </xdr:to>
    <xdr:sp>
      <xdr:nvSpPr>
        <xdr:cNvPr id="23" name="CustomShape 1"/>
        <xdr:cNvSpPr/>
      </xdr:nvSpPr>
      <xdr:spPr>
        <a:xfrm>
          <a:off x="450360" y="407160"/>
          <a:ext cx="336240" cy="168480"/>
        </a:xfrm>
        <a:custGeom>
          <a:avLst/>
          <a:gdLst/>
          <a:ahLst/>
          <a:rect l="l" t="t" r="r" b="b"/>
          <a:pathLst>
            <a:path w="989" h="574">
              <a:moveTo>
                <a:pt x="0" y="165"/>
              </a:moveTo>
              <a:cubicBezTo>
                <a:pt x="99" y="129"/>
                <a:pt x="198" y="92"/>
                <a:pt x="296" y="55"/>
              </a:cubicBezTo>
              <a:cubicBezTo>
                <a:pt x="455" y="0"/>
                <a:pt x="537" y="25"/>
                <a:pt x="695" y="30"/>
              </a:cubicBezTo>
              <a:cubicBezTo>
                <a:pt x="810" y="213"/>
                <a:pt x="874" y="392"/>
                <a:pt x="989" y="574"/>
              </a:cubicBezTo>
              <a:cubicBezTo>
                <a:pt x="852" y="520"/>
                <a:pt x="723" y="483"/>
                <a:pt x="605" y="407"/>
              </a:cubicBezTo>
              <a:cubicBezTo>
                <a:pt x="474" y="446"/>
                <a:pt x="344" y="478"/>
                <a:pt x="218" y="515"/>
              </a:cubicBezTo>
              <a:cubicBezTo>
                <a:pt x="193" y="503"/>
                <a:pt x="169" y="489"/>
                <a:pt x="145" y="477"/>
              </a:cubicBezTo>
              <a:cubicBezTo>
                <a:pt x="100" y="393"/>
                <a:pt x="56" y="309"/>
                <a:pt x="12" y="225"/>
              </a:cubicBezTo>
              <a:cubicBezTo>
                <a:pt x="8" y="205"/>
                <a:pt x="4" y="185"/>
                <a:pt x="0" y="165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444600</xdr:colOff>
      <xdr:row>2</xdr:row>
      <xdr:rowOff>53640</xdr:rowOff>
    </xdr:from>
    <xdr:to>
      <xdr:col>1</xdr:col>
      <xdr:colOff>54720</xdr:colOff>
      <xdr:row>3</xdr:row>
      <xdr:rowOff>56880</xdr:rowOff>
    </xdr:to>
    <xdr:sp>
      <xdr:nvSpPr>
        <xdr:cNvPr id="24" name="CustomShape 1"/>
        <xdr:cNvSpPr/>
      </xdr:nvSpPr>
      <xdr:spPr>
        <a:xfrm>
          <a:off x="444600" y="415440"/>
          <a:ext cx="326520" cy="166680"/>
        </a:xfrm>
        <a:custGeom>
          <a:avLst/>
          <a:gdLst/>
          <a:ahLst/>
          <a:rect l="l" t="t" r="r" b="b"/>
          <a:pathLst>
            <a:path w="957" h="552">
              <a:moveTo>
                <a:pt x="0" y="158"/>
              </a:moveTo>
              <a:cubicBezTo>
                <a:pt x="95" y="122"/>
                <a:pt x="192" y="87"/>
                <a:pt x="288" y="51"/>
              </a:cubicBezTo>
              <a:cubicBezTo>
                <a:pt x="442" y="0"/>
                <a:pt x="522" y="23"/>
                <a:pt x="674" y="28"/>
              </a:cubicBezTo>
              <a:cubicBezTo>
                <a:pt x="785" y="203"/>
                <a:pt x="847" y="374"/>
                <a:pt x="957" y="552"/>
              </a:cubicBezTo>
              <a:cubicBezTo>
                <a:pt x="826" y="499"/>
                <a:pt x="700" y="463"/>
                <a:pt x="588" y="388"/>
              </a:cubicBezTo>
              <a:cubicBezTo>
                <a:pt x="462" y="426"/>
                <a:pt x="333" y="457"/>
                <a:pt x="210" y="493"/>
              </a:cubicBezTo>
              <a:cubicBezTo>
                <a:pt x="187" y="481"/>
                <a:pt x="165" y="469"/>
                <a:pt x="142" y="456"/>
              </a:cubicBezTo>
              <a:cubicBezTo>
                <a:pt x="99" y="376"/>
                <a:pt x="56" y="295"/>
                <a:pt x="14" y="216"/>
              </a:cubicBezTo>
              <a:cubicBezTo>
                <a:pt x="10" y="197"/>
                <a:pt x="6" y="177"/>
                <a:pt x="0" y="158"/>
              </a:cubicBezTo>
            </a:path>
          </a:pathLst>
        </a:custGeom>
        <a:solidFill>
          <a:srgbClr val="0088b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439560</xdr:colOff>
      <xdr:row>2</xdr:row>
      <xdr:rowOff>51120</xdr:rowOff>
    </xdr:from>
    <xdr:to>
      <xdr:col>1</xdr:col>
      <xdr:colOff>60120</xdr:colOff>
      <xdr:row>3</xdr:row>
      <xdr:rowOff>56880</xdr:rowOff>
    </xdr:to>
    <xdr:sp>
      <xdr:nvSpPr>
        <xdr:cNvPr id="25" name="CustomShape 1"/>
        <xdr:cNvSpPr/>
      </xdr:nvSpPr>
      <xdr:spPr>
        <a:xfrm>
          <a:off x="439560" y="412920"/>
          <a:ext cx="336960" cy="169200"/>
        </a:xfrm>
        <a:custGeom>
          <a:avLst/>
          <a:gdLst/>
          <a:ahLst/>
          <a:rect l="l" t="t" r="r" b="b"/>
          <a:pathLst>
            <a:path w="989" h="574">
              <a:moveTo>
                <a:pt x="0" y="164"/>
              </a:moveTo>
              <a:cubicBezTo>
                <a:pt x="98" y="127"/>
                <a:pt x="199" y="90"/>
                <a:pt x="298" y="53"/>
              </a:cubicBezTo>
              <a:cubicBezTo>
                <a:pt x="456" y="0"/>
                <a:pt x="539" y="23"/>
                <a:pt x="695" y="28"/>
              </a:cubicBezTo>
              <a:cubicBezTo>
                <a:pt x="811" y="211"/>
                <a:pt x="875" y="390"/>
                <a:pt x="989" y="574"/>
              </a:cubicBezTo>
              <a:cubicBezTo>
                <a:pt x="853" y="519"/>
                <a:pt x="721" y="483"/>
                <a:pt x="607" y="405"/>
              </a:cubicBezTo>
              <a:cubicBezTo>
                <a:pt x="476" y="444"/>
                <a:pt x="344" y="476"/>
                <a:pt x="217" y="514"/>
              </a:cubicBezTo>
              <a:cubicBezTo>
                <a:pt x="193" y="501"/>
                <a:pt x="171" y="488"/>
                <a:pt x="147" y="475"/>
              </a:cubicBezTo>
              <a:cubicBezTo>
                <a:pt x="101" y="391"/>
                <a:pt x="57" y="307"/>
                <a:pt x="13" y="224"/>
              </a:cubicBezTo>
              <a:cubicBezTo>
                <a:pt x="9" y="204"/>
                <a:pt x="5" y="183"/>
                <a:pt x="0" y="164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62640</xdr:colOff>
      <xdr:row>2</xdr:row>
      <xdr:rowOff>7920</xdr:rowOff>
    </xdr:from>
    <xdr:to>
      <xdr:col>1</xdr:col>
      <xdr:colOff>439560</xdr:colOff>
      <xdr:row>3</xdr:row>
      <xdr:rowOff>82800</xdr:rowOff>
    </xdr:to>
    <xdr:sp>
      <xdr:nvSpPr>
        <xdr:cNvPr id="26" name="CustomShape 1"/>
        <xdr:cNvSpPr/>
      </xdr:nvSpPr>
      <xdr:spPr>
        <a:xfrm>
          <a:off x="779040" y="369720"/>
          <a:ext cx="376920" cy="238320"/>
        </a:xfrm>
        <a:custGeom>
          <a:avLst/>
          <a:gdLst/>
          <a:ahLst/>
          <a:rect l="l" t="t" r="r" b="b"/>
          <a:pathLst>
            <a:path w="1102" h="784">
              <a:moveTo>
                <a:pt x="253" y="727"/>
              </a:moveTo>
              <a:cubicBezTo>
                <a:pt x="326" y="766"/>
                <a:pt x="751" y="784"/>
                <a:pt x="891" y="715"/>
              </a:cubicBezTo>
              <a:cubicBezTo>
                <a:pt x="974" y="523"/>
                <a:pt x="1020" y="367"/>
                <a:pt x="1102" y="175"/>
              </a:cubicBezTo>
              <a:cubicBezTo>
                <a:pt x="1085" y="117"/>
                <a:pt x="1066" y="58"/>
                <a:pt x="1048" y="0"/>
              </a:cubicBezTo>
              <a:cubicBezTo>
                <a:pt x="971" y="19"/>
                <a:pt x="845" y="37"/>
                <a:pt x="765" y="54"/>
              </a:cubicBezTo>
              <a:cubicBezTo>
                <a:pt x="751" y="128"/>
                <a:pt x="794" y="187"/>
                <a:pt x="761" y="268"/>
              </a:cubicBezTo>
              <a:cubicBezTo>
                <a:pt x="660" y="327"/>
                <a:pt x="358" y="314"/>
                <a:pt x="315" y="262"/>
              </a:cubicBezTo>
              <a:cubicBezTo>
                <a:pt x="298" y="214"/>
                <a:pt x="300" y="122"/>
                <a:pt x="303" y="58"/>
              </a:cubicBezTo>
              <a:cubicBezTo>
                <a:pt x="204" y="59"/>
                <a:pt x="102" y="64"/>
                <a:pt x="0" y="64"/>
              </a:cubicBezTo>
              <a:cubicBezTo>
                <a:pt x="20" y="193"/>
                <a:pt x="37" y="321"/>
                <a:pt x="56" y="449"/>
              </a:cubicBezTo>
              <a:cubicBezTo>
                <a:pt x="142" y="547"/>
                <a:pt x="168" y="628"/>
                <a:pt x="253" y="727"/>
              </a:cubicBezTo>
            </a:path>
          </a:pathLst>
        </a:custGeom>
        <a:solidFill>
          <a:srgbClr val="0088b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59400</xdr:colOff>
      <xdr:row>2</xdr:row>
      <xdr:rowOff>5400</xdr:rowOff>
    </xdr:from>
    <xdr:to>
      <xdr:col>1</xdr:col>
      <xdr:colOff>446040</xdr:colOff>
      <xdr:row>3</xdr:row>
      <xdr:rowOff>86040</xdr:rowOff>
    </xdr:to>
    <xdr:sp>
      <xdr:nvSpPr>
        <xdr:cNvPr id="27" name="CustomShape 1"/>
        <xdr:cNvSpPr/>
      </xdr:nvSpPr>
      <xdr:spPr>
        <a:xfrm>
          <a:off x="775800" y="367200"/>
          <a:ext cx="386640" cy="244080"/>
        </a:xfrm>
        <a:custGeom>
          <a:avLst/>
          <a:gdLst/>
          <a:ahLst/>
          <a:rect l="l" t="t" r="r" b="b"/>
          <a:pathLst>
            <a:path w="1124" h="800">
              <a:moveTo>
                <a:pt x="258" y="742"/>
              </a:moveTo>
              <a:cubicBezTo>
                <a:pt x="331" y="782"/>
                <a:pt x="766" y="800"/>
                <a:pt x="907" y="730"/>
              </a:cubicBezTo>
              <a:cubicBezTo>
                <a:pt x="992" y="533"/>
                <a:pt x="1040" y="374"/>
                <a:pt x="1124" y="179"/>
              </a:cubicBezTo>
              <a:cubicBezTo>
                <a:pt x="1106" y="119"/>
                <a:pt x="1085" y="59"/>
                <a:pt x="1068" y="0"/>
              </a:cubicBezTo>
              <a:cubicBezTo>
                <a:pt x="988" y="19"/>
                <a:pt x="861" y="38"/>
                <a:pt x="780" y="56"/>
              </a:cubicBezTo>
              <a:cubicBezTo>
                <a:pt x="766" y="131"/>
                <a:pt x="809" y="191"/>
                <a:pt x="776" y="273"/>
              </a:cubicBezTo>
              <a:cubicBezTo>
                <a:pt x="673" y="333"/>
                <a:pt x="365" y="321"/>
                <a:pt x="321" y="268"/>
              </a:cubicBezTo>
              <a:cubicBezTo>
                <a:pt x="304" y="219"/>
                <a:pt x="306" y="125"/>
                <a:pt x="310" y="59"/>
              </a:cubicBezTo>
              <a:cubicBezTo>
                <a:pt x="208" y="60"/>
                <a:pt x="103" y="65"/>
                <a:pt x="0" y="65"/>
              </a:cubicBezTo>
              <a:cubicBezTo>
                <a:pt x="19" y="197"/>
                <a:pt x="38" y="328"/>
                <a:pt x="58" y="457"/>
              </a:cubicBezTo>
              <a:cubicBezTo>
                <a:pt x="144" y="558"/>
                <a:pt x="170" y="640"/>
                <a:pt x="258" y="742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9720</xdr:colOff>
      <xdr:row>1</xdr:row>
      <xdr:rowOff>145800</xdr:rowOff>
    </xdr:from>
    <xdr:to>
      <xdr:col>1</xdr:col>
      <xdr:colOff>226800</xdr:colOff>
      <xdr:row>4</xdr:row>
      <xdr:rowOff>34200</xdr:rowOff>
    </xdr:to>
    <xdr:sp>
      <xdr:nvSpPr>
        <xdr:cNvPr id="28" name="CustomShape 1"/>
        <xdr:cNvSpPr/>
      </xdr:nvSpPr>
      <xdr:spPr>
        <a:xfrm>
          <a:off x="726120" y="326880"/>
          <a:ext cx="217080" cy="395640"/>
        </a:xfrm>
        <a:custGeom>
          <a:avLst/>
          <a:gdLst/>
          <a:ahLst/>
          <a:rect l="l" t="t" r="r" b="b"/>
          <a:pathLst>
            <a:path w="933" h="1212">
              <a:moveTo>
                <a:pt x="271" y="0"/>
              </a:moveTo>
              <a:cubicBezTo>
                <a:pt x="319" y="13"/>
                <a:pt x="368" y="27"/>
                <a:pt x="419" y="40"/>
              </a:cubicBezTo>
              <a:cubicBezTo>
                <a:pt x="471" y="90"/>
                <a:pt x="497" y="126"/>
                <a:pt x="549" y="175"/>
              </a:cubicBezTo>
              <a:cubicBezTo>
                <a:pt x="543" y="254"/>
                <a:pt x="558" y="323"/>
                <a:pt x="549" y="398"/>
              </a:cubicBezTo>
              <a:cubicBezTo>
                <a:pt x="588" y="465"/>
                <a:pt x="638" y="591"/>
                <a:pt x="662" y="678"/>
              </a:cubicBezTo>
              <a:cubicBezTo>
                <a:pt x="716" y="779"/>
                <a:pt x="748" y="860"/>
                <a:pt x="803" y="962"/>
              </a:cubicBezTo>
              <a:cubicBezTo>
                <a:pt x="873" y="1003"/>
                <a:pt x="886" y="1041"/>
                <a:pt x="922" y="1097"/>
              </a:cubicBezTo>
              <a:cubicBezTo>
                <a:pt x="933" y="1129"/>
                <a:pt x="903" y="1139"/>
                <a:pt x="852" y="1140"/>
              </a:cubicBezTo>
              <a:cubicBezTo>
                <a:pt x="854" y="1184"/>
                <a:pt x="799" y="1198"/>
                <a:pt x="752" y="1187"/>
              </a:cubicBezTo>
              <a:cubicBezTo>
                <a:pt x="718" y="1208"/>
                <a:pt x="678" y="1212"/>
                <a:pt x="640" y="1195"/>
              </a:cubicBezTo>
              <a:cubicBezTo>
                <a:pt x="623" y="1198"/>
                <a:pt x="566" y="1202"/>
                <a:pt x="560" y="1181"/>
              </a:cubicBezTo>
              <a:cubicBezTo>
                <a:pt x="553" y="1174"/>
                <a:pt x="560" y="1170"/>
                <a:pt x="553" y="1163"/>
              </a:cubicBezTo>
              <a:cubicBezTo>
                <a:pt x="522" y="1177"/>
                <a:pt x="497" y="1165"/>
                <a:pt x="495" y="1129"/>
              </a:cubicBezTo>
              <a:cubicBezTo>
                <a:pt x="431" y="1095"/>
                <a:pt x="497" y="1018"/>
                <a:pt x="528" y="978"/>
              </a:cubicBezTo>
              <a:cubicBezTo>
                <a:pt x="461" y="880"/>
                <a:pt x="393" y="782"/>
                <a:pt x="327" y="683"/>
              </a:cubicBezTo>
              <a:cubicBezTo>
                <a:pt x="256" y="604"/>
                <a:pt x="156" y="472"/>
                <a:pt x="142" y="381"/>
              </a:cubicBezTo>
              <a:cubicBezTo>
                <a:pt x="26" y="245"/>
                <a:pt x="0" y="58"/>
                <a:pt x="271" y="0"/>
              </a:cubicBez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6480</xdr:colOff>
      <xdr:row>1</xdr:row>
      <xdr:rowOff>143280</xdr:rowOff>
    </xdr:from>
    <xdr:to>
      <xdr:col>1</xdr:col>
      <xdr:colOff>232200</xdr:colOff>
      <xdr:row>4</xdr:row>
      <xdr:rowOff>36360</xdr:rowOff>
    </xdr:to>
    <xdr:sp>
      <xdr:nvSpPr>
        <xdr:cNvPr id="29" name="CustomShape 1"/>
        <xdr:cNvSpPr/>
      </xdr:nvSpPr>
      <xdr:spPr>
        <a:xfrm>
          <a:off x="722880" y="324360"/>
          <a:ext cx="225720" cy="400320"/>
        </a:xfrm>
        <a:custGeom>
          <a:avLst/>
          <a:gdLst/>
          <a:ahLst/>
          <a:rect l="l" t="t" r="r" b="b"/>
          <a:pathLst>
            <a:path w="956" h="1226">
              <a:moveTo>
                <a:pt x="278" y="0"/>
              </a:moveTo>
              <a:cubicBezTo>
                <a:pt x="328" y="13"/>
                <a:pt x="378" y="28"/>
                <a:pt x="430" y="41"/>
              </a:cubicBezTo>
              <a:cubicBezTo>
                <a:pt x="484" y="91"/>
                <a:pt x="510" y="127"/>
                <a:pt x="563" y="178"/>
              </a:cubicBezTo>
              <a:cubicBezTo>
                <a:pt x="557" y="257"/>
                <a:pt x="573" y="327"/>
                <a:pt x="563" y="402"/>
              </a:cubicBezTo>
              <a:cubicBezTo>
                <a:pt x="603" y="470"/>
                <a:pt x="655" y="597"/>
                <a:pt x="679" y="686"/>
              </a:cubicBezTo>
              <a:cubicBezTo>
                <a:pt x="735" y="787"/>
                <a:pt x="766" y="870"/>
                <a:pt x="822" y="973"/>
              </a:cubicBezTo>
              <a:cubicBezTo>
                <a:pt x="894" y="1014"/>
                <a:pt x="908" y="1053"/>
                <a:pt x="944" y="1109"/>
              </a:cubicBezTo>
              <a:cubicBezTo>
                <a:pt x="956" y="1141"/>
                <a:pt x="924" y="1151"/>
                <a:pt x="872" y="1153"/>
              </a:cubicBezTo>
              <a:cubicBezTo>
                <a:pt x="874" y="1197"/>
                <a:pt x="818" y="1212"/>
                <a:pt x="770" y="1199"/>
              </a:cubicBezTo>
              <a:cubicBezTo>
                <a:pt x="736" y="1221"/>
                <a:pt x="694" y="1226"/>
                <a:pt x="657" y="1208"/>
              </a:cubicBezTo>
              <a:cubicBezTo>
                <a:pt x="638" y="1212"/>
                <a:pt x="581" y="1215"/>
                <a:pt x="575" y="1194"/>
              </a:cubicBezTo>
              <a:cubicBezTo>
                <a:pt x="567" y="1187"/>
                <a:pt x="575" y="1183"/>
                <a:pt x="567" y="1175"/>
              </a:cubicBezTo>
              <a:cubicBezTo>
                <a:pt x="536" y="1190"/>
                <a:pt x="510" y="1178"/>
                <a:pt x="508" y="1141"/>
              </a:cubicBezTo>
              <a:cubicBezTo>
                <a:pt x="441" y="1108"/>
                <a:pt x="510" y="1030"/>
                <a:pt x="541" y="989"/>
              </a:cubicBezTo>
              <a:cubicBezTo>
                <a:pt x="473" y="890"/>
                <a:pt x="404" y="790"/>
                <a:pt x="336" y="691"/>
              </a:cubicBezTo>
              <a:cubicBezTo>
                <a:pt x="263" y="610"/>
                <a:pt x="161" y="477"/>
                <a:pt x="146" y="386"/>
              </a:cubicBezTo>
              <a:cubicBezTo>
                <a:pt x="26" y="248"/>
                <a:pt x="0" y="59"/>
                <a:pt x="278" y="0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288000</xdr:colOff>
      <xdr:row>1</xdr:row>
      <xdr:rowOff>135000</xdr:rowOff>
    </xdr:from>
    <xdr:to>
      <xdr:col>1</xdr:col>
      <xdr:colOff>561600</xdr:colOff>
      <xdr:row>4</xdr:row>
      <xdr:rowOff>25920</xdr:rowOff>
    </xdr:to>
    <xdr:sp>
      <xdr:nvSpPr>
        <xdr:cNvPr id="30" name="CustomShape 1"/>
        <xdr:cNvSpPr/>
      </xdr:nvSpPr>
      <xdr:spPr>
        <a:xfrm>
          <a:off x="1004400" y="316080"/>
          <a:ext cx="273600" cy="398160"/>
        </a:xfrm>
        <a:custGeom>
          <a:avLst/>
          <a:gdLst/>
          <a:ahLst/>
          <a:rect l="l" t="t" r="r" b="b"/>
          <a:pathLst>
            <a:path w="861" h="1220">
              <a:moveTo>
                <a:pt x="586" y="0"/>
              </a:moveTo>
              <a:cubicBezTo>
                <a:pt x="539" y="14"/>
                <a:pt x="490" y="29"/>
                <a:pt x="442" y="43"/>
              </a:cubicBezTo>
              <a:cubicBezTo>
                <a:pt x="391" y="95"/>
                <a:pt x="370" y="131"/>
                <a:pt x="319" y="180"/>
              </a:cubicBezTo>
              <a:cubicBezTo>
                <a:pt x="330" y="259"/>
                <a:pt x="321" y="330"/>
                <a:pt x="334" y="404"/>
              </a:cubicBezTo>
              <a:cubicBezTo>
                <a:pt x="300" y="472"/>
                <a:pt x="258" y="598"/>
                <a:pt x="241" y="686"/>
              </a:cubicBezTo>
              <a:cubicBezTo>
                <a:pt x="193" y="789"/>
                <a:pt x="167" y="871"/>
                <a:pt x="119" y="973"/>
              </a:cubicBezTo>
              <a:cubicBezTo>
                <a:pt x="53" y="1017"/>
                <a:pt x="41" y="1054"/>
                <a:pt x="9" y="1112"/>
              </a:cubicBezTo>
              <a:cubicBezTo>
                <a:pt x="0" y="1143"/>
                <a:pt x="31" y="1154"/>
                <a:pt x="83" y="1153"/>
              </a:cubicBezTo>
              <a:cubicBezTo>
                <a:pt x="83" y="1196"/>
                <a:pt x="138" y="1210"/>
                <a:pt x="185" y="1196"/>
              </a:cubicBezTo>
              <a:cubicBezTo>
                <a:pt x="220" y="1218"/>
                <a:pt x="260" y="1220"/>
                <a:pt x="296" y="1203"/>
              </a:cubicBezTo>
              <a:cubicBezTo>
                <a:pt x="315" y="1206"/>
                <a:pt x="370" y="1208"/>
                <a:pt x="375" y="1186"/>
              </a:cubicBezTo>
              <a:cubicBezTo>
                <a:pt x="383" y="1179"/>
                <a:pt x="374" y="1175"/>
                <a:pt x="381" y="1170"/>
              </a:cubicBezTo>
              <a:cubicBezTo>
                <a:pt x="412" y="1182"/>
                <a:pt x="438" y="1170"/>
                <a:pt x="438" y="1133"/>
              </a:cubicBezTo>
              <a:cubicBezTo>
                <a:pt x="498" y="1098"/>
                <a:pt x="428" y="1023"/>
                <a:pt x="395" y="984"/>
              </a:cubicBezTo>
              <a:cubicBezTo>
                <a:pt x="455" y="884"/>
                <a:pt x="516" y="783"/>
                <a:pt x="573" y="684"/>
              </a:cubicBezTo>
              <a:cubicBezTo>
                <a:pt x="643" y="602"/>
                <a:pt x="732" y="468"/>
                <a:pt x="741" y="377"/>
              </a:cubicBezTo>
              <a:cubicBezTo>
                <a:pt x="847" y="239"/>
                <a:pt x="861" y="51"/>
                <a:pt x="586" y="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285480</xdr:colOff>
      <xdr:row>1</xdr:row>
      <xdr:rowOff>132480</xdr:rowOff>
    </xdr:from>
    <xdr:to>
      <xdr:col>1</xdr:col>
      <xdr:colOff>560880</xdr:colOff>
      <xdr:row>4</xdr:row>
      <xdr:rowOff>25920</xdr:rowOff>
    </xdr:to>
    <xdr:sp>
      <xdr:nvSpPr>
        <xdr:cNvPr id="31" name="CustomShape 1"/>
        <xdr:cNvSpPr/>
      </xdr:nvSpPr>
      <xdr:spPr>
        <a:xfrm>
          <a:off x="1001880" y="313560"/>
          <a:ext cx="275400" cy="400680"/>
        </a:xfrm>
        <a:custGeom>
          <a:avLst/>
          <a:gdLst/>
          <a:ahLst/>
          <a:rect l="l" t="t" r="r" b="b"/>
          <a:pathLst>
            <a:path w="877" h="1230">
              <a:moveTo>
                <a:pt x="597" y="0"/>
              </a:moveTo>
              <a:cubicBezTo>
                <a:pt x="549" y="14"/>
                <a:pt x="500" y="30"/>
                <a:pt x="450" y="44"/>
              </a:cubicBezTo>
              <a:cubicBezTo>
                <a:pt x="399" y="95"/>
                <a:pt x="377" y="132"/>
                <a:pt x="326" y="183"/>
              </a:cubicBezTo>
              <a:cubicBezTo>
                <a:pt x="338" y="261"/>
                <a:pt x="328" y="333"/>
                <a:pt x="341" y="408"/>
              </a:cubicBezTo>
              <a:cubicBezTo>
                <a:pt x="306" y="475"/>
                <a:pt x="265" y="603"/>
                <a:pt x="246" y="692"/>
              </a:cubicBezTo>
              <a:cubicBezTo>
                <a:pt x="197" y="795"/>
                <a:pt x="171" y="878"/>
                <a:pt x="121" y="980"/>
              </a:cubicBezTo>
              <a:cubicBezTo>
                <a:pt x="54" y="1024"/>
                <a:pt x="43" y="1063"/>
                <a:pt x="11" y="1120"/>
              </a:cubicBezTo>
              <a:cubicBezTo>
                <a:pt x="0" y="1152"/>
                <a:pt x="33" y="1163"/>
                <a:pt x="86" y="1162"/>
              </a:cubicBezTo>
              <a:cubicBezTo>
                <a:pt x="86" y="1206"/>
                <a:pt x="142" y="1219"/>
                <a:pt x="189" y="1206"/>
              </a:cubicBezTo>
              <a:cubicBezTo>
                <a:pt x="225" y="1227"/>
                <a:pt x="266" y="1230"/>
                <a:pt x="302" y="1212"/>
              </a:cubicBezTo>
              <a:cubicBezTo>
                <a:pt x="322" y="1215"/>
                <a:pt x="377" y="1217"/>
                <a:pt x="383" y="1195"/>
              </a:cubicBezTo>
              <a:cubicBezTo>
                <a:pt x="391" y="1188"/>
                <a:pt x="381" y="1184"/>
                <a:pt x="390" y="1178"/>
              </a:cubicBezTo>
              <a:cubicBezTo>
                <a:pt x="420" y="1192"/>
                <a:pt x="446" y="1178"/>
                <a:pt x="446" y="1141"/>
              </a:cubicBezTo>
              <a:cubicBezTo>
                <a:pt x="508" y="1107"/>
                <a:pt x="437" y="1031"/>
                <a:pt x="403" y="991"/>
              </a:cubicBezTo>
              <a:cubicBezTo>
                <a:pt x="464" y="891"/>
                <a:pt x="526" y="789"/>
                <a:pt x="585" y="689"/>
              </a:cubicBezTo>
              <a:cubicBezTo>
                <a:pt x="655" y="607"/>
                <a:pt x="745" y="472"/>
                <a:pt x="753" y="380"/>
              </a:cubicBezTo>
              <a:cubicBezTo>
                <a:pt x="863" y="241"/>
                <a:pt x="877" y="52"/>
                <a:pt x="597" y="0"/>
              </a:cubicBezTo>
            </a:path>
          </a:pathLst>
        </a:custGeom>
        <a:noFill/>
        <a:ln w="54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282960</xdr:colOff>
      <xdr:row>1</xdr:row>
      <xdr:rowOff>137520</xdr:rowOff>
    </xdr:from>
    <xdr:to>
      <xdr:col>1</xdr:col>
      <xdr:colOff>553320</xdr:colOff>
      <xdr:row>4</xdr:row>
      <xdr:rowOff>28800</xdr:rowOff>
    </xdr:to>
    <xdr:sp>
      <xdr:nvSpPr>
        <xdr:cNvPr id="32" name="CustomShape 1"/>
        <xdr:cNvSpPr/>
      </xdr:nvSpPr>
      <xdr:spPr>
        <a:xfrm>
          <a:off x="999360" y="318600"/>
          <a:ext cx="270360" cy="398520"/>
        </a:xfrm>
        <a:custGeom>
          <a:avLst/>
          <a:gdLst/>
          <a:ahLst/>
          <a:rect l="l" t="t" r="r" b="b"/>
          <a:pathLst>
            <a:path w="860" h="1222">
              <a:moveTo>
                <a:pt x="586" y="0"/>
              </a:moveTo>
              <a:cubicBezTo>
                <a:pt x="538" y="15"/>
                <a:pt x="489" y="29"/>
                <a:pt x="443" y="45"/>
              </a:cubicBezTo>
              <a:cubicBezTo>
                <a:pt x="392" y="95"/>
                <a:pt x="369" y="131"/>
                <a:pt x="320" y="182"/>
              </a:cubicBezTo>
              <a:cubicBezTo>
                <a:pt x="331" y="260"/>
                <a:pt x="320" y="331"/>
                <a:pt x="335" y="404"/>
              </a:cubicBezTo>
              <a:cubicBezTo>
                <a:pt x="298" y="473"/>
                <a:pt x="257" y="598"/>
                <a:pt x="240" y="687"/>
              </a:cubicBezTo>
              <a:cubicBezTo>
                <a:pt x="191" y="789"/>
                <a:pt x="166" y="871"/>
                <a:pt x="118" y="973"/>
              </a:cubicBezTo>
              <a:cubicBezTo>
                <a:pt x="51" y="1018"/>
                <a:pt x="42" y="1055"/>
                <a:pt x="8" y="1112"/>
              </a:cubicBezTo>
              <a:cubicBezTo>
                <a:pt x="0" y="1144"/>
                <a:pt x="29" y="1154"/>
                <a:pt x="82" y="1154"/>
              </a:cubicBezTo>
              <a:cubicBezTo>
                <a:pt x="82" y="1197"/>
                <a:pt x="139" y="1211"/>
                <a:pt x="185" y="1198"/>
              </a:cubicBezTo>
              <a:cubicBezTo>
                <a:pt x="219" y="1218"/>
                <a:pt x="261" y="1222"/>
                <a:pt x="296" y="1204"/>
              </a:cubicBezTo>
              <a:cubicBezTo>
                <a:pt x="314" y="1206"/>
                <a:pt x="369" y="1209"/>
                <a:pt x="374" y="1187"/>
              </a:cubicBezTo>
              <a:cubicBezTo>
                <a:pt x="382" y="1180"/>
                <a:pt x="374" y="1177"/>
                <a:pt x="382" y="1170"/>
              </a:cubicBezTo>
              <a:cubicBezTo>
                <a:pt x="413" y="1182"/>
                <a:pt x="439" y="1170"/>
                <a:pt x="439" y="1133"/>
              </a:cubicBezTo>
              <a:cubicBezTo>
                <a:pt x="498" y="1100"/>
                <a:pt x="426" y="1023"/>
                <a:pt x="394" y="984"/>
              </a:cubicBezTo>
              <a:cubicBezTo>
                <a:pt x="454" y="884"/>
                <a:pt x="515" y="784"/>
                <a:pt x="574" y="685"/>
              </a:cubicBezTo>
              <a:cubicBezTo>
                <a:pt x="642" y="603"/>
                <a:pt x="731" y="470"/>
                <a:pt x="741" y="379"/>
              </a:cubicBezTo>
              <a:cubicBezTo>
                <a:pt x="848" y="240"/>
                <a:pt x="860" y="52"/>
                <a:pt x="586" y="0"/>
              </a:cubicBez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280440</xdr:colOff>
      <xdr:row>1</xdr:row>
      <xdr:rowOff>135000</xdr:rowOff>
    </xdr:from>
    <xdr:to>
      <xdr:col>1</xdr:col>
      <xdr:colOff>559080</xdr:colOff>
      <xdr:row>4</xdr:row>
      <xdr:rowOff>31320</xdr:rowOff>
    </xdr:to>
    <xdr:sp>
      <xdr:nvSpPr>
        <xdr:cNvPr id="33" name="CustomShape 1"/>
        <xdr:cNvSpPr/>
      </xdr:nvSpPr>
      <xdr:spPr>
        <a:xfrm>
          <a:off x="996840" y="316080"/>
          <a:ext cx="278640" cy="403560"/>
        </a:xfrm>
        <a:custGeom>
          <a:avLst/>
          <a:gdLst/>
          <a:ahLst/>
          <a:rect l="l" t="t" r="r" b="b"/>
          <a:pathLst>
            <a:path w="881" h="1235">
              <a:moveTo>
                <a:pt x="602" y="0"/>
              </a:moveTo>
              <a:cubicBezTo>
                <a:pt x="552" y="16"/>
                <a:pt x="502" y="30"/>
                <a:pt x="454" y="45"/>
              </a:cubicBezTo>
              <a:cubicBezTo>
                <a:pt x="403" y="96"/>
                <a:pt x="379" y="133"/>
                <a:pt x="329" y="184"/>
              </a:cubicBezTo>
              <a:cubicBezTo>
                <a:pt x="340" y="263"/>
                <a:pt x="329" y="335"/>
                <a:pt x="344" y="409"/>
              </a:cubicBezTo>
              <a:cubicBezTo>
                <a:pt x="306" y="479"/>
                <a:pt x="264" y="605"/>
                <a:pt x="247" y="695"/>
              </a:cubicBezTo>
              <a:cubicBezTo>
                <a:pt x="197" y="798"/>
                <a:pt x="171" y="880"/>
                <a:pt x="121" y="984"/>
              </a:cubicBezTo>
              <a:cubicBezTo>
                <a:pt x="52" y="1029"/>
                <a:pt x="42" y="1067"/>
                <a:pt x="8" y="1124"/>
              </a:cubicBezTo>
              <a:cubicBezTo>
                <a:pt x="0" y="1156"/>
                <a:pt x="30" y="1167"/>
                <a:pt x="83" y="1167"/>
              </a:cubicBezTo>
              <a:cubicBezTo>
                <a:pt x="83" y="1210"/>
                <a:pt x="143" y="1225"/>
                <a:pt x="190" y="1211"/>
              </a:cubicBezTo>
              <a:cubicBezTo>
                <a:pt x="225" y="1232"/>
                <a:pt x="268" y="1235"/>
                <a:pt x="305" y="1217"/>
              </a:cubicBezTo>
              <a:cubicBezTo>
                <a:pt x="322" y="1220"/>
                <a:pt x="379" y="1222"/>
                <a:pt x="384" y="1201"/>
              </a:cubicBezTo>
              <a:cubicBezTo>
                <a:pt x="392" y="1194"/>
                <a:pt x="384" y="1189"/>
                <a:pt x="392" y="1182"/>
              </a:cubicBezTo>
              <a:cubicBezTo>
                <a:pt x="424" y="1196"/>
                <a:pt x="450" y="1182"/>
                <a:pt x="450" y="1146"/>
              </a:cubicBezTo>
              <a:cubicBezTo>
                <a:pt x="512" y="1112"/>
                <a:pt x="438" y="1034"/>
                <a:pt x="404" y="995"/>
              </a:cubicBezTo>
              <a:cubicBezTo>
                <a:pt x="466" y="894"/>
                <a:pt x="528" y="793"/>
                <a:pt x="590" y="693"/>
              </a:cubicBezTo>
              <a:cubicBezTo>
                <a:pt x="657" y="610"/>
                <a:pt x="750" y="475"/>
                <a:pt x="759" y="383"/>
              </a:cubicBezTo>
              <a:cubicBezTo>
                <a:pt x="870" y="243"/>
                <a:pt x="881" y="52"/>
                <a:pt x="602" y="0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3960</xdr:colOff>
      <xdr:row>0</xdr:row>
      <xdr:rowOff>142920</xdr:rowOff>
    </xdr:from>
    <xdr:to>
      <xdr:col>1</xdr:col>
      <xdr:colOff>555120</xdr:colOff>
      <xdr:row>2</xdr:row>
      <xdr:rowOff>31320</xdr:rowOff>
    </xdr:to>
    <xdr:sp>
      <xdr:nvSpPr>
        <xdr:cNvPr id="34" name="CustomShape 1"/>
        <xdr:cNvSpPr/>
      </xdr:nvSpPr>
      <xdr:spPr>
        <a:xfrm>
          <a:off x="720360" y="142920"/>
          <a:ext cx="551160" cy="250200"/>
        </a:xfrm>
        <a:custGeom>
          <a:avLst/>
          <a:gdLst/>
          <a:ahLst/>
          <a:rect l="l" t="t" r="r" b="b"/>
          <a:pathLst>
            <a:path w="1830" h="917">
              <a:moveTo>
                <a:pt x="167" y="142"/>
              </a:moveTo>
              <a:cubicBezTo>
                <a:pt x="0" y="152"/>
                <a:pt x="32" y="326"/>
                <a:pt x="70" y="362"/>
              </a:cubicBezTo>
              <a:cubicBezTo>
                <a:pt x="108" y="406"/>
                <a:pt x="169" y="432"/>
                <a:pt x="241" y="437"/>
              </a:cubicBezTo>
              <a:cubicBezTo>
                <a:pt x="245" y="508"/>
                <a:pt x="309" y="593"/>
                <a:pt x="401" y="668"/>
              </a:cubicBezTo>
              <a:cubicBezTo>
                <a:pt x="774" y="917"/>
                <a:pt x="1685" y="802"/>
                <a:pt x="1598" y="391"/>
              </a:cubicBezTo>
              <a:cubicBezTo>
                <a:pt x="1790" y="401"/>
                <a:pt x="1830" y="320"/>
                <a:pt x="1830" y="211"/>
              </a:cubicBezTo>
              <a:cubicBezTo>
                <a:pt x="1813" y="121"/>
                <a:pt x="1771" y="101"/>
                <a:pt x="1626" y="106"/>
              </a:cubicBezTo>
              <a:cubicBezTo>
                <a:pt x="1533" y="80"/>
                <a:pt x="1439" y="54"/>
                <a:pt x="1346" y="28"/>
              </a:cubicBezTo>
              <a:cubicBezTo>
                <a:pt x="1208" y="18"/>
                <a:pt x="1068" y="8"/>
                <a:pt x="928" y="0"/>
              </a:cubicBezTo>
              <a:cubicBezTo>
                <a:pt x="832" y="14"/>
                <a:pt x="737" y="28"/>
                <a:pt x="640" y="42"/>
              </a:cubicBezTo>
              <a:cubicBezTo>
                <a:pt x="537" y="73"/>
                <a:pt x="434" y="104"/>
                <a:pt x="331" y="135"/>
              </a:cubicBezTo>
              <a:cubicBezTo>
                <a:pt x="277" y="138"/>
                <a:pt x="222" y="140"/>
                <a:pt x="167" y="142"/>
              </a:cubicBezTo>
            </a:path>
          </a:pathLst>
        </a:custGeom>
        <a:solidFill>
          <a:srgbClr val="ffcc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1440</xdr:colOff>
      <xdr:row>0</xdr:row>
      <xdr:rowOff>140400</xdr:rowOff>
    </xdr:from>
    <xdr:to>
      <xdr:col>1</xdr:col>
      <xdr:colOff>559080</xdr:colOff>
      <xdr:row>2</xdr:row>
      <xdr:rowOff>32040</xdr:rowOff>
    </xdr:to>
    <xdr:sp>
      <xdr:nvSpPr>
        <xdr:cNvPr id="35" name="CustomShape 1"/>
        <xdr:cNvSpPr/>
      </xdr:nvSpPr>
      <xdr:spPr>
        <a:xfrm>
          <a:off x="717840" y="140400"/>
          <a:ext cx="557640" cy="253440"/>
        </a:xfrm>
        <a:custGeom>
          <a:avLst/>
          <a:gdLst/>
          <a:ahLst/>
          <a:rect l="l" t="t" r="r" b="b"/>
          <a:pathLst>
            <a:path w="1849" h="930">
              <a:moveTo>
                <a:pt x="169" y="145"/>
              </a:moveTo>
              <a:cubicBezTo>
                <a:pt x="0" y="154"/>
                <a:pt x="32" y="331"/>
                <a:pt x="71" y="368"/>
              </a:cubicBezTo>
              <a:cubicBezTo>
                <a:pt x="109" y="412"/>
                <a:pt x="171" y="439"/>
                <a:pt x="244" y="444"/>
              </a:cubicBezTo>
              <a:cubicBezTo>
                <a:pt x="248" y="515"/>
                <a:pt x="313" y="602"/>
                <a:pt x="406" y="677"/>
              </a:cubicBezTo>
              <a:cubicBezTo>
                <a:pt x="781" y="930"/>
                <a:pt x="1701" y="814"/>
                <a:pt x="1615" y="397"/>
              </a:cubicBezTo>
              <a:cubicBezTo>
                <a:pt x="1808" y="407"/>
                <a:pt x="1849" y="325"/>
                <a:pt x="1849" y="214"/>
              </a:cubicBezTo>
              <a:cubicBezTo>
                <a:pt x="1831" y="123"/>
                <a:pt x="1788" y="103"/>
                <a:pt x="1643" y="107"/>
              </a:cubicBezTo>
              <a:cubicBezTo>
                <a:pt x="1549" y="81"/>
                <a:pt x="1454" y="55"/>
                <a:pt x="1360" y="29"/>
              </a:cubicBezTo>
              <a:cubicBezTo>
                <a:pt x="1220" y="19"/>
                <a:pt x="1078" y="9"/>
                <a:pt x="937" y="0"/>
              </a:cubicBezTo>
              <a:cubicBezTo>
                <a:pt x="841" y="15"/>
                <a:pt x="744" y="29"/>
                <a:pt x="647" y="43"/>
              </a:cubicBezTo>
              <a:cubicBezTo>
                <a:pt x="543" y="75"/>
                <a:pt x="438" y="106"/>
                <a:pt x="335" y="137"/>
              </a:cubicBezTo>
              <a:cubicBezTo>
                <a:pt x="280" y="140"/>
                <a:pt x="225" y="143"/>
                <a:pt x="169" y="145"/>
              </a:cubicBezTo>
            </a:path>
          </a:pathLst>
        </a:custGeom>
        <a:noFill/>
        <a:ln w="72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775080</xdr:colOff>
      <xdr:row>2</xdr:row>
      <xdr:rowOff>101880</xdr:rowOff>
    </xdr:from>
    <xdr:to>
      <xdr:col>1</xdr:col>
      <xdr:colOff>921600</xdr:colOff>
      <xdr:row>3</xdr:row>
      <xdr:rowOff>62640</xdr:rowOff>
    </xdr:to>
    <xdr:sp>
      <xdr:nvSpPr>
        <xdr:cNvPr id="36" name="CustomShape 1"/>
        <xdr:cNvSpPr/>
      </xdr:nvSpPr>
      <xdr:spPr>
        <a:xfrm>
          <a:off x="1491480" y="463680"/>
          <a:ext cx="146520" cy="124200"/>
        </a:xfrm>
        <a:custGeom>
          <a:avLst/>
          <a:gdLst/>
          <a:ahLst/>
          <a:rect l="l" t="t" r="r" b="b"/>
          <a:pathLst>
            <a:path w="511" h="470">
              <a:moveTo>
                <a:pt x="423" y="31"/>
              </a:moveTo>
              <a:cubicBezTo>
                <a:pt x="511" y="60"/>
                <a:pt x="504" y="175"/>
                <a:pt x="411" y="288"/>
              </a:cubicBezTo>
              <a:cubicBezTo>
                <a:pt x="318" y="403"/>
                <a:pt x="172" y="470"/>
                <a:pt x="85" y="440"/>
              </a:cubicBezTo>
              <a:cubicBezTo>
                <a:pt x="0" y="410"/>
                <a:pt x="6" y="293"/>
                <a:pt x="99" y="180"/>
              </a:cubicBezTo>
              <a:cubicBezTo>
                <a:pt x="193" y="67"/>
                <a:pt x="337" y="0"/>
                <a:pt x="423" y="31"/>
              </a:cubicBezTo>
            </a:path>
          </a:pathLst>
        </a:custGeom>
        <a:solidFill>
          <a:srgbClr val="a42a25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770040</xdr:colOff>
      <xdr:row>2</xdr:row>
      <xdr:rowOff>98640</xdr:rowOff>
    </xdr:from>
    <xdr:to>
      <xdr:col>1</xdr:col>
      <xdr:colOff>924840</xdr:colOff>
      <xdr:row>3</xdr:row>
      <xdr:rowOff>70200</xdr:rowOff>
    </xdr:to>
    <xdr:sp>
      <xdr:nvSpPr>
        <xdr:cNvPr id="37" name="CustomShape 1"/>
        <xdr:cNvSpPr/>
      </xdr:nvSpPr>
      <xdr:spPr>
        <a:xfrm>
          <a:off x="1486440" y="460440"/>
          <a:ext cx="154800" cy="135000"/>
        </a:xfrm>
        <a:custGeom>
          <a:avLst/>
          <a:gdLst/>
          <a:ahLst/>
          <a:rect l="l" t="t" r="r" b="b"/>
          <a:pathLst>
            <a:path w="535" h="486">
              <a:moveTo>
                <a:pt x="444" y="32"/>
              </a:moveTo>
              <a:cubicBezTo>
                <a:pt x="535" y="63"/>
                <a:pt x="529" y="182"/>
                <a:pt x="431" y="299"/>
              </a:cubicBezTo>
              <a:cubicBezTo>
                <a:pt x="333" y="417"/>
                <a:pt x="179" y="486"/>
                <a:pt x="90" y="455"/>
              </a:cubicBezTo>
              <a:cubicBezTo>
                <a:pt x="0" y="424"/>
                <a:pt x="6" y="304"/>
                <a:pt x="104" y="187"/>
              </a:cubicBezTo>
              <a:cubicBezTo>
                <a:pt x="201" y="70"/>
                <a:pt x="353" y="0"/>
                <a:pt x="444" y="32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137520</xdr:colOff>
      <xdr:row>1</xdr:row>
      <xdr:rowOff>59400</xdr:rowOff>
    </xdr:from>
    <xdr:to>
      <xdr:col>1</xdr:col>
      <xdr:colOff>158400</xdr:colOff>
      <xdr:row>1</xdr:row>
      <xdr:rowOff>70200</xdr:rowOff>
    </xdr:to>
    <xdr:sp>
      <xdr:nvSpPr>
        <xdr:cNvPr id="38" name="CustomShape 1"/>
        <xdr:cNvSpPr/>
      </xdr:nvSpPr>
      <xdr:spPr>
        <a:xfrm>
          <a:off x="853920" y="240480"/>
          <a:ext cx="20880" cy="10800"/>
        </a:xfrm>
        <a:custGeom>
          <a:avLst/>
          <a:gdLst/>
          <a:ahLst/>
          <a:rect l="l" t="t" r="r" b="b"/>
          <a:pathLst>
            <a:path w="106" h="90">
              <a:moveTo>
                <a:pt x="53" y="90"/>
              </a:moveTo>
              <a:cubicBezTo>
                <a:pt x="82" y="90"/>
                <a:pt x="106" y="69"/>
                <a:pt x="106" y="44"/>
              </a:cubicBezTo>
              <a:cubicBezTo>
                <a:pt x="106" y="20"/>
                <a:pt x="82" y="0"/>
                <a:pt x="53" y="0"/>
              </a:cubicBezTo>
              <a:cubicBezTo>
                <a:pt x="23" y="0"/>
                <a:pt x="0" y="20"/>
                <a:pt x="0" y="44"/>
              </a:cubicBezTo>
              <a:cubicBezTo>
                <a:pt x="0" y="69"/>
                <a:pt x="23" y="90"/>
                <a:pt x="53" y="90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137520</xdr:colOff>
      <xdr:row>1</xdr:row>
      <xdr:rowOff>59400</xdr:rowOff>
    </xdr:from>
    <xdr:to>
      <xdr:col>1</xdr:col>
      <xdr:colOff>158400</xdr:colOff>
      <xdr:row>1</xdr:row>
      <xdr:rowOff>70920</xdr:rowOff>
    </xdr:to>
    <xdr:sp>
      <xdr:nvSpPr>
        <xdr:cNvPr id="39" name="CustomShape 1"/>
        <xdr:cNvSpPr/>
      </xdr:nvSpPr>
      <xdr:spPr>
        <a:xfrm>
          <a:off x="853920" y="240480"/>
          <a:ext cx="20880" cy="11520"/>
        </a:xfrm>
        <a:custGeom>
          <a:avLst/>
          <a:gdLst/>
          <a:ahLst/>
          <a:rect l="l" t="t" r="r" b="b"/>
          <a:pathLst>
            <a:path w="109" h="91">
              <a:moveTo>
                <a:pt x="55" y="91"/>
              </a:moveTo>
              <a:cubicBezTo>
                <a:pt x="85" y="91"/>
                <a:pt x="109" y="70"/>
                <a:pt x="109" y="45"/>
              </a:cubicBezTo>
              <a:cubicBezTo>
                <a:pt x="109" y="21"/>
                <a:pt x="85" y="0"/>
                <a:pt x="55" y="0"/>
              </a:cubicBezTo>
              <a:cubicBezTo>
                <a:pt x="24" y="0"/>
                <a:pt x="0" y="21"/>
                <a:pt x="0" y="45"/>
              </a:cubicBezTo>
              <a:cubicBezTo>
                <a:pt x="0" y="70"/>
                <a:pt x="24" y="91"/>
                <a:pt x="55" y="91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333720</xdr:colOff>
      <xdr:row>1</xdr:row>
      <xdr:rowOff>56880</xdr:rowOff>
    </xdr:from>
    <xdr:to>
      <xdr:col>1</xdr:col>
      <xdr:colOff>355320</xdr:colOff>
      <xdr:row>1</xdr:row>
      <xdr:rowOff>68400</xdr:rowOff>
    </xdr:to>
    <xdr:sp>
      <xdr:nvSpPr>
        <xdr:cNvPr id="40" name="CustomShape 1"/>
        <xdr:cNvSpPr/>
      </xdr:nvSpPr>
      <xdr:spPr>
        <a:xfrm>
          <a:off x="1050120" y="237960"/>
          <a:ext cx="21600" cy="11520"/>
        </a:xfrm>
        <a:custGeom>
          <a:avLst/>
          <a:gdLst/>
          <a:ahLst/>
          <a:rect l="l" t="t" r="r" b="b"/>
          <a:pathLst>
            <a:path w="106" h="89">
              <a:moveTo>
                <a:pt x="53" y="89"/>
              </a:moveTo>
              <a:cubicBezTo>
                <a:pt x="82" y="89"/>
                <a:pt x="106" y="69"/>
                <a:pt x="106" y="43"/>
              </a:cubicBezTo>
              <a:cubicBezTo>
                <a:pt x="106" y="19"/>
                <a:pt x="82" y="0"/>
                <a:pt x="53" y="0"/>
              </a:cubicBezTo>
              <a:cubicBezTo>
                <a:pt x="23" y="0"/>
                <a:pt x="0" y="19"/>
                <a:pt x="0" y="43"/>
              </a:cubicBezTo>
              <a:cubicBezTo>
                <a:pt x="0" y="69"/>
                <a:pt x="23" y="89"/>
                <a:pt x="53" y="89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333720</xdr:colOff>
      <xdr:row>1</xdr:row>
      <xdr:rowOff>56880</xdr:rowOff>
    </xdr:from>
    <xdr:to>
      <xdr:col>1</xdr:col>
      <xdr:colOff>355320</xdr:colOff>
      <xdr:row>1</xdr:row>
      <xdr:rowOff>68400</xdr:rowOff>
    </xdr:to>
    <xdr:sp>
      <xdr:nvSpPr>
        <xdr:cNvPr id="41" name="CustomShape 1"/>
        <xdr:cNvSpPr/>
      </xdr:nvSpPr>
      <xdr:spPr>
        <a:xfrm>
          <a:off x="1050120" y="237960"/>
          <a:ext cx="21600" cy="11520"/>
        </a:xfrm>
        <a:custGeom>
          <a:avLst/>
          <a:gdLst/>
          <a:ahLst/>
          <a:rect l="l" t="t" r="r" b="b"/>
          <a:pathLst>
            <a:path w="110" h="92">
              <a:moveTo>
                <a:pt x="56" y="92"/>
              </a:moveTo>
              <a:cubicBezTo>
                <a:pt x="86" y="92"/>
                <a:pt x="110" y="71"/>
                <a:pt x="110" y="45"/>
              </a:cubicBezTo>
              <a:cubicBezTo>
                <a:pt x="110" y="21"/>
                <a:pt x="86" y="0"/>
                <a:pt x="56" y="0"/>
              </a:cubicBezTo>
              <a:cubicBezTo>
                <a:pt x="24" y="0"/>
                <a:pt x="0" y="21"/>
                <a:pt x="0" y="45"/>
              </a:cubicBezTo>
              <a:cubicBezTo>
                <a:pt x="0" y="71"/>
                <a:pt x="24" y="92"/>
                <a:pt x="56" y="92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119160</xdr:colOff>
      <xdr:row>1</xdr:row>
      <xdr:rowOff>140760</xdr:rowOff>
    </xdr:from>
    <xdr:to>
      <xdr:col>1</xdr:col>
      <xdr:colOff>376920</xdr:colOff>
      <xdr:row>1</xdr:row>
      <xdr:rowOff>167400</xdr:rowOff>
    </xdr:to>
    <xdr:sp>
      <xdr:nvSpPr>
        <xdr:cNvPr id="42" name="CustomShape 1"/>
        <xdr:cNvSpPr/>
      </xdr:nvSpPr>
      <xdr:spPr>
        <a:xfrm>
          <a:off x="835560" y="321840"/>
          <a:ext cx="257760" cy="26640"/>
        </a:xfrm>
        <a:custGeom>
          <a:avLst/>
          <a:gdLst/>
          <a:ahLst/>
          <a:rect l="l" t="t" r="r" b="b"/>
          <a:pathLst>
            <a:path w="772" h="193">
              <a:moveTo>
                <a:pt x="0" y="16"/>
              </a:moveTo>
              <a:cubicBezTo>
                <a:pt x="190" y="76"/>
                <a:pt x="530" y="102"/>
                <a:pt x="772" y="0"/>
              </a:cubicBezTo>
              <a:cubicBezTo>
                <a:pt x="547" y="193"/>
                <a:pt x="203" y="157"/>
                <a:pt x="0" y="16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119160</xdr:colOff>
      <xdr:row>1</xdr:row>
      <xdr:rowOff>140760</xdr:rowOff>
    </xdr:from>
    <xdr:to>
      <xdr:col>1</xdr:col>
      <xdr:colOff>376920</xdr:colOff>
      <xdr:row>1</xdr:row>
      <xdr:rowOff>167400</xdr:rowOff>
    </xdr:to>
    <xdr:sp>
      <xdr:nvSpPr>
        <xdr:cNvPr id="43" name="CustomShape 1"/>
        <xdr:cNvSpPr/>
      </xdr:nvSpPr>
      <xdr:spPr>
        <a:xfrm>
          <a:off x="835560" y="321840"/>
          <a:ext cx="257760" cy="26640"/>
        </a:xfrm>
        <a:custGeom>
          <a:avLst/>
          <a:gdLst/>
          <a:ahLst/>
          <a:rect l="l" t="t" r="r" b="b"/>
          <a:pathLst>
            <a:path w="773" h="194">
              <a:moveTo>
                <a:pt x="0" y="15"/>
              </a:moveTo>
              <a:cubicBezTo>
                <a:pt x="189" y="76"/>
                <a:pt x="531" y="103"/>
                <a:pt x="773" y="0"/>
              </a:cubicBezTo>
              <a:cubicBezTo>
                <a:pt x="548" y="194"/>
                <a:pt x="203" y="158"/>
                <a:pt x="0" y="15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694440</xdr:colOff>
      <xdr:row>2</xdr:row>
      <xdr:rowOff>98640</xdr:rowOff>
    </xdr:from>
    <xdr:to>
      <xdr:col>1</xdr:col>
      <xdr:colOff>819360</xdr:colOff>
      <xdr:row>3</xdr:row>
      <xdr:rowOff>59400</xdr:rowOff>
    </xdr:to>
    <xdr:sp>
      <xdr:nvSpPr>
        <xdr:cNvPr id="44" name="CustomShape 1"/>
        <xdr:cNvSpPr/>
      </xdr:nvSpPr>
      <xdr:spPr>
        <a:xfrm>
          <a:off x="1410840" y="460440"/>
          <a:ext cx="124920" cy="124200"/>
        </a:xfrm>
        <a:custGeom>
          <a:avLst/>
          <a:gdLst/>
          <a:ahLst/>
          <a:rect l="l" t="t" r="r" b="b"/>
          <a:pathLst>
            <a:path w="396" h="413">
              <a:moveTo>
                <a:pt x="396" y="49"/>
              </a:moveTo>
              <a:cubicBezTo>
                <a:pt x="364" y="28"/>
                <a:pt x="335" y="38"/>
                <a:pt x="298" y="46"/>
              </a:cubicBezTo>
              <a:cubicBezTo>
                <a:pt x="316" y="25"/>
                <a:pt x="286" y="6"/>
                <a:pt x="247" y="0"/>
              </a:cubicBezTo>
              <a:cubicBezTo>
                <a:pt x="110" y="64"/>
                <a:pt x="15" y="215"/>
                <a:pt x="0" y="352"/>
              </a:cubicBezTo>
              <a:cubicBezTo>
                <a:pt x="11" y="367"/>
                <a:pt x="52" y="372"/>
                <a:pt x="97" y="368"/>
              </a:cubicBezTo>
              <a:cubicBezTo>
                <a:pt x="130" y="385"/>
                <a:pt x="184" y="413"/>
                <a:pt x="204" y="398"/>
              </a:cubicBezTo>
              <a:cubicBezTo>
                <a:pt x="184" y="280"/>
                <a:pt x="223" y="184"/>
                <a:pt x="396" y="49"/>
              </a:cubicBezTo>
            </a:path>
          </a:pathLst>
        </a:custGeom>
        <a:solidFill>
          <a:srgbClr val="b2c4d3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691920</xdr:colOff>
      <xdr:row>2</xdr:row>
      <xdr:rowOff>96120</xdr:rowOff>
    </xdr:from>
    <xdr:to>
      <xdr:col>1</xdr:col>
      <xdr:colOff>822600</xdr:colOff>
      <xdr:row>3</xdr:row>
      <xdr:rowOff>56880</xdr:rowOff>
    </xdr:to>
    <xdr:sp>
      <xdr:nvSpPr>
        <xdr:cNvPr id="45" name="CustomShape 1"/>
        <xdr:cNvSpPr/>
      </xdr:nvSpPr>
      <xdr:spPr>
        <a:xfrm>
          <a:off x="1408320" y="457920"/>
          <a:ext cx="130680" cy="124200"/>
        </a:xfrm>
        <a:custGeom>
          <a:avLst/>
          <a:gdLst/>
          <a:ahLst/>
          <a:rect l="l" t="t" r="r" b="b"/>
          <a:pathLst>
            <a:path w="420" h="427">
              <a:moveTo>
                <a:pt x="420" y="51"/>
              </a:moveTo>
              <a:cubicBezTo>
                <a:pt x="387" y="29"/>
                <a:pt x="356" y="39"/>
                <a:pt x="317" y="47"/>
              </a:cubicBezTo>
              <a:cubicBezTo>
                <a:pt x="335" y="25"/>
                <a:pt x="304" y="6"/>
                <a:pt x="263" y="0"/>
              </a:cubicBezTo>
              <a:cubicBezTo>
                <a:pt x="118" y="66"/>
                <a:pt x="17" y="223"/>
                <a:pt x="0" y="364"/>
              </a:cubicBezTo>
              <a:cubicBezTo>
                <a:pt x="12" y="380"/>
                <a:pt x="56" y="384"/>
                <a:pt x="103" y="381"/>
              </a:cubicBezTo>
              <a:cubicBezTo>
                <a:pt x="138" y="398"/>
                <a:pt x="197" y="427"/>
                <a:pt x="218" y="411"/>
              </a:cubicBezTo>
              <a:cubicBezTo>
                <a:pt x="197" y="290"/>
                <a:pt x="239" y="191"/>
                <a:pt x="420" y="51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20520</xdr:colOff>
      <xdr:row>0</xdr:row>
      <xdr:rowOff>720</xdr:rowOff>
    </xdr:from>
    <xdr:to>
      <xdr:col>1</xdr:col>
      <xdr:colOff>527400</xdr:colOff>
      <xdr:row>1</xdr:row>
      <xdr:rowOff>23040</xdr:rowOff>
    </xdr:to>
    <xdr:sp>
      <xdr:nvSpPr>
        <xdr:cNvPr id="46" name="CustomShape 1"/>
        <xdr:cNvSpPr/>
      </xdr:nvSpPr>
      <xdr:spPr>
        <a:xfrm>
          <a:off x="736920" y="720"/>
          <a:ext cx="506880" cy="203400"/>
        </a:xfrm>
        <a:custGeom>
          <a:avLst/>
          <a:gdLst/>
          <a:ahLst/>
          <a:rect l="l" t="t" r="r" b="b"/>
          <a:pathLst>
            <a:path w="1681" h="660">
              <a:moveTo>
                <a:pt x="66" y="571"/>
              </a:moveTo>
              <a:cubicBezTo>
                <a:pt x="28" y="522"/>
                <a:pt x="66" y="463"/>
                <a:pt x="70" y="442"/>
              </a:cubicBezTo>
              <a:cubicBezTo>
                <a:pt x="35" y="432"/>
                <a:pt x="26" y="442"/>
                <a:pt x="0" y="442"/>
              </a:cubicBezTo>
              <a:cubicBezTo>
                <a:pt x="60" y="369"/>
                <a:pt x="91" y="330"/>
                <a:pt x="185" y="279"/>
              </a:cubicBezTo>
              <a:cubicBezTo>
                <a:pt x="150" y="268"/>
                <a:pt x="134" y="259"/>
                <a:pt x="100" y="248"/>
              </a:cubicBezTo>
              <a:cubicBezTo>
                <a:pt x="154" y="204"/>
                <a:pt x="267" y="147"/>
                <a:pt x="393" y="132"/>
              </a:cubicBezTo>
              <a:cubicBezTo>
                <a:pt x="391" y="123"/>
                <a:pt x="387" y="112"/>
                <a:pt x="383" y="102"/>
              </a:cubicBezTo>
              <a:cubicBezTo>
                <a:pt x="453" y="86"/>
                <a:pt x="600" y="77"/>
                <a:pt x="662" y="90"/>
              </a:cubicBezTo>
              <a:cubicBezTo>
                <a:pt x="652" y="65"/>
                <a:pt x="617" y="31"/>
                <a:pt x="562" y="5"/>
              </a:cubicBezTo>
              <a:cubicBezTo>
                <a:pt x="691" y="14"/>
                <a:pt x="751" y="54"/>
                <a:pt x="801" y="85"/>
              </a:cubicBezTo>
              <a:cubicBezTo>
                <a:pt x="824" y="64"/>
                <a:pt x="856" y="27"/>
                <a:pt x="913" y="5"/>
              </a:cubicBezTo>
              <a:cubicBezTo>
                <a:pt x="917" y="26"/>
                <a:pt x="899" y="55"/>
                <a:pt x="905" y="76"/>
              </a:cubicBezTo>
              <a:cubicBezTo>
                <a:pt x="949" y="52"/>
                <a:pt x="997" y="4"/>
                <a:pt x="1067" y="0"/>
              </a:cubicBezTo>
              <a:cubicBezTo>
                <a:pt x="1020" y="33"/>
                <a:pt x="1031" y="57"/>
                <a:pt x="1029" y="83"/>
              </a:cubicBezTo>
              <a:cubicBezTo>
                <a:pt x="1099" y="45"/>
                <a:pt x="1185" y="25"/>
                <a:pt x="1327" y="21"/>
              </a:cubicBezTo>
              <a:cubicBezTo>
                <a:pt x="1246" y="54"/>
                <a:pt x="1230" y="83"/>
                <a:pt x="1236" y="94"/>
              </a:cubicBezTo>
              <a:cubicBezTo>
                <a:pt x="1331" y="95"/>
                <a:pt x="1438" y="131"/>
                <a:pt x="1504" y="177"/>
              </a:cubicBezTo>
              <a:cubicBezTo>
                <a:pt x="1479" y="184"/>
                <a:pt x="1430" y="182"/>
                <a:pt x="1413" y="200"/>
              </a:cubicBezTo>
              <a:cubicBezTo>
                <a:pt x="1502" y="218"/>
                <a:pt x="1583" y="240"/>
                <a:pt x="1630" y="291"/>
              </a:cubicBezTo>
              <a:cubicBezTo>
                <a:pt x="1589" y="287"/>
                <a:pt x="1553" y="276"/>
                <a:pt x="1526" y="281"/>
              </a:cubicBezTo>
              <a:cubicBezTo>
                <a:pt x="1579" y="310"/>
                <a:pt x="1638" y="351"/>
                <a:pt x="1663" y="390"/>
              </a:cubicBezTo>
              <a:cubicBezTo>
                <a:pt x="1634" y="399"/>
                <a:pt x="1613" y="399"/>
                <a:pt x="1601" y="409"/>
              </a:cubicBezTo>
              <a:cubicBezTo>
                <a:pt x="1674" y="460"/>
                <a:pt x="1681" y="503"/>
                <a:pt x="1655" y="536"/>
              </a:cubicBezTo>
              <a:cubicBezTo>
                <a:pt x="1557" y="533"/>
                <a:pt x="1506" y="607"/>
                <a:pt x="1456" y="640"/>
              </a:cubicBezTo>
              <a:cubicBezTo>
                <a:pt x="1443" y="617"/>
                <a:pt x="1432" y="602"/>
                <a:pt x="1419" y="581"/>
              </a:cubicBezTo>
              <a:cubicBezTo>
                <a:pt x="1354" y="571"/>
                <a:pt x="1295" y="578"/>
                <a:pt x="1232" y="581"/>
              </a:cubicBezTo>
              <a:cubicBezTo>
                <a:pt x="1219" y="553"/>
                <a:pt x="1224" y="523"/>
                <a:pt x="1211" y="495"/>
              </a:cubicBezTo>
              <a:cubicBezTo>
                <a:pt x="1200" y="522"/>
                <a:pt x="1173" y="549"/>
                <a:pt x="1166" y="576"/>
              </a:cubicBezTo>
              <a:cubicBezTo>
                <a:pt x="1111" y="577"/>
                <a:pt x="1059" y="584"/>
                <a:pt x="1004" y="585"/>
              </a:cubicBezTo>
              <a:cubicBezTo>
                <a:pt x="998" y="549"/>
                <a:pt x="993" y="506"/>
                <a:pt x="987" y="470"/>
              </a:cubicBezTo>
              <a:cubicBezTo>
                <a:pt x="959" y="511"/>
                <a:pt x="936" y="553"/>
                <a:pt x="938" y="590"/>
              </a:cubicBezTo>
              <a:cubicBezTo>
                <a:pt x="849" y="586"/>
                <a:pt x="726" y="588"/>
                <a:pt x="636" y="585"/>
              </a:cubicBezTo>
              <a:cubicBezTo>
                <a:pt x="636" y="556"/>
                <a:pt x="628" y="526"/>
                <a:pt x="628" y="497"/>
              </a:cubicBezTo>
              <a:cubicBezTo>
                <a:pt x="556" y="533"/>
                <a:pt x="541" y="571"/>
                <a:pt x="493" y="608"/>
              </a:cubicBezTo>
              <a:cubicBezTo>
                <a:pt x="406" y="606"/>
                <a:pt x="327" y="610"/>
                <a:pt x="239" y="608"/>
              </a:cubicBezTo>
              <a:cubicBezTo>
                <a:pt x="206" y="621"/>
                <a:pt x="201" y="640"/>
                <a:pt x="185" y="660"/>
              </a:cubicBezTo>
              <a:cubicBezTo>
                <a:pt x="161" y="623"/>
                <a:pt x="150" y="565"/>
                <a:pt x="66" y="571"/>
              </a:cubicBezTo>
            </a:path>
          </a:pathLst>
        </a:custGeom>
        <a:solidFill>
          <a:srgbClr val="000000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17280</xdr:colOff>
      <xdr:row>0</xdr:row>
      <xdr:rowOff>720</xdr:rowOff>
    </xdr:from>
    <xdr:to>
      <xdr:col>1</xdr:col>
      <xdr:colOff>529200</xdr:colOff>
      <xdr:row>1</xdr:row>
      <xdr:rowOff>24480</xdr:rowOff>
    </xdr:to>
    <xdr:sp>
      <xdr:nvSpPr>
        <xdr:cNvPr id="47" name="CustomShape 1"/>
        <xdr:cNvSpPr/>
      </xdr:nvSpPr>
      <xdr:spPr>
        <a:xfrm>
          <a:off x="733680" y="720"/>
          <a:ext cx="511920" cy="204840"/>
        </a:xfrm>
        <a:custGeom>
          <a:avLst/>
          <a:gdLst/>
          <a:ahLst/>
          <a:rect l="l" t="t" r="r" b="b"/>
          <a:pathLst>
            <a:path w="1684" h="663">
              <a:moveTo>
                <a:pt x="66" y="574"/>
              </a:moveTo>
              <a:cubicBezTo>
                <a:pt x="27" y="524"/>
                <a:pt x="66" y="465"/>
                <a:pt x="70" y="444"/>
              </a:cubicBezTo>
              <a:cubicBezTo>
                <a:pt x="34" y="434"/>
                <a:pt x="25" y="444"/>
                <a:pt x="0" y="444"/>
              </a:cubicBezTo>
              <a:cubicBezTo>
                <a:pt x="60" y="371"/>
                <a:pt x="91" y="331"/>
                <a:pt x="185" y="281"/>
              </a:cubicBezTo>
              <a:cubicBezTo>
                <a:pt x="150" y="269"/>
                <a:pt x="134" y="260"/>
                <a:pt x="99" y="250"/>
              </a:cubicBezTo>
              <a:cubicBezTo>
                <a:pt x="154" y="205"/>
                <a:pt x="267" y="148"/>
                <a:pt x="394" y="133"/>
              </a:cubicBezTo>
              <a:cubicBezTo>
                <a:pt x="392" y="123"/>
                <a:pt x="388" y="113"/>
                <a:pt x="384" y="103"/>
              </a:cubicBezTo>
              <a:cubicBezTo>
                <a:pt x="455" y="87"/>
                <a:pt x="601" y="77"/>
                <a:pt x="663" y="90"/>
              </a:cubicBezTo>
              <a:cubicBezTo>
                <a:pt x="653" y="65"/>
                <a:pt x="618" y="30"/>
                <a:pt x="563" y="5"/>
              </a:cubicBezTo>
              <a:cubicBezTo>
                <a:pt x="692" y="13"/>
                <a:pt x="752" y="54"/>
                <a:pt x="803" y="85"/>
              </a:cubicBezTo>
              <a:cubicBezTo>
                <a:pt x="825" y="64"/>
                <a:pt x="858" y="26"/>
                <a:pt x="915" y="5"/>
              </a:cubicBezTo>
              <a:cubicBezTo>
                <a:pt x="919" y="25"/>
                <a:pt x="901" y="56"/>
                <a:pt x="906" y="76"/>
              </a:cubicBezTo>
              <a:cubicBezTo>
                <a:pt x="951" y="52"/>
                <a:pt x="999" y="4"/>
                <a:pt x="1069" y="0"/>
              </a:cubicBezTo>
              <a:cubicBezTo>
                <a:pt x="1022" y="32"/>
                <a:pt x="1033" y="58"/>
                <a:pt x="1031" y="83"/>
              </a:cubicBezTo>
              <a:cubicBezTo>
                <a:pt x="1101" y="45"/>
                <a:pt x="1188" y="24"/>
                <a:pt x="1330" y="20"/>
              </a:cubicBezTo>
              <a:cubicBezTo>
                <a:pt x="1248" y="54"/>
                <a:pt x="1232" y="83"/>
                <a:pt x="1238" y="95"/>
              </a:cubicBezTo>
              <a:cubicBezTo>
                <a:pt x="1334" y="96"/>
                <a:pt x="1441" y="132"/>
                <a:pt x="1507" y="178"/>
              </a:cubicBezTo>
              <a:cubicBezTo>
                <a:pt x="1482" y="185"/>
                <a:pt x="1433" y="183"/>
                <a:pt x="1416" y="201"/>
              </a:cubicBezTo>
              <a:cubicBezTo>
                <a:pt x="1505" y="219"/>
                <a:pt x="1586" y="241"/>
                <a:pt x="1633" y="292"/>
              </a:cubicBezTo>
              <a:cubicBezTo>
                <a:pt x="1592" y="289"/>
                <a:pt x="1556" y="277"/>
                <a:pt x="1529" y="283"/>
              </a:cubicBezTo>
              <a:cubicBezTo>
                <a:pt x="1582" y="312"/>
                <a:pt x="1641" y="353"/>
                <a:pt x="1667" y="392"/>
              </a:cubicBezTo>
              <a:cubicBezTo>
                <a:pt x="1637" y="400"/>
                <a:pt x="1616" y="400"/>
                <a:pt x="1604" y="411"/>
              </a:cubicBezTo>
              <a:cubicBezTo>
                <a:pt x="1678" y="462"/>
                <a:pt x="1684" y="505"/>
                <a:pt x="1659" y="538"/>
              </a:cubicBezTo>
              <a:cubicBezTo>
                <a:pt x="1560" y="536"/>
                <a:pt x="1509" y="610"/>
                <a:pt x="1459" y="643"/>
              </a:cubicBezTo>
              <a:cubicBezTo>
                <a:pt x="1446" y="620"/>
                <a:pt x="1435" y="605"/>
                <a:pt x="1421" y="583"/>
              </a:cubicBezTo>
              <a:cubicBezTo>
                <a:pt x="1357" y="574"/>
                <a:pt x="1297" y="581"/>
                <a:pt x="1234" y="583"/>
              </a:cubicBezTo>
              <a:cubicBezTo>
                <a:pt x="1221" y="555"/>
                <a:pt x="1226" y="526"/>
                <a:pt x="1213" y="497"/>
              </a:cubicBezTo>
              <a:cubicBezTo>
                <a:pt x="1203" y="524"/>
                <a:pt x="1176" y="551"/>
                <a:pt x="1168" y="579"/>
              </a:cubicBezTo>
              <a:cubicBezTo>
                <a:pt x="1114" y="580"/>
                <a:pt x="1061" y="587"/>
                <a:pt x="1006" y="589"/>
              </a:cubicBezTo>
              <a:cubicBezTo>
                <a:pt x="1000" y="551"/>
                <a:pt x="995" y="509"/>
                <a:pt x="989" y="472"/>
              </a:cubicBezTo>
              <a:cubicBezTo>
                <a:pt x="961" y="513"/>
                <a:pt x="938" y="555"/>
                <a:pt x="940" y="593"/>
              </a:cubicBezTo>
              <a:cubicBezTo>
                <a:pt x="851" y="590"/>
                <a:pt x="728" y="591"/>
                <a:pt x="637" y="589"/>
              </a:cubicBezTo>
              <a:cubicBezTo>
                <a:pt x="637" y="559"/>
                <a:pt x="629" y="529"/>
                <a:pt x="629" y="499"/>
              </a:cubicBezTo>
              <a:cubicBezTo>
                <a:pt x="557" y="536"/>
                <a:pt x="542" y="574"/>
                <a:pt x="493" y="611"/>
              </a:cubicBezTo>
              <a:cubicBezTo>
                <a:pt x="407" y="609"/>
                <a:pt x="328" y="613"/>
                <a:pt x="239" y="611"/>
              </a:cubicBezTo>
              <a:cubicBezTo>
                <a:pt x="207" y="624"/>
                <a:pt x="201" y="643"/>
                <a:pt x="185" y="663"/>
              </a:cubicBezTo>
              <a:cubicBezTo>
                <a:pt x="161" y="627"/>
                <a:pt x="150" y="568"/>
                <a:pt x="66" y="574"/>
              </a:cubicBezTo>
            </a:path>
          </a:pathLst>
        </a:custGeom>
        <a:noFill/>
        <a:ln w="1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23040</xdr:colOff>
      <xdr:row>0</xdr:row>
      <xdr:rowOff>3960</xdr:rowOff>
    </xdr:from>
    <xdr:to>
      <xdr:col>1</xdr:col>
      <xdr:colOff>524160</xdr:colOff>
      <xdr:row>1</xdr:row>
      <xdr:rowOff>21240</xdr:rowOff>
    </xdr:to>
    <xdr:sp>
      <xdr:nvSpPr>
        <xdr:cNvPr id="48" name="CustomShape 1"/>
        <xdr:cNvSpPr/>
      </xdr:nvSpPr>
      <xdr:spPr>
        <a:xfrm>
          <a:off x="739440" y="3960"/>
          <a:ext cx="501120" cy="198360"/>
        </a:xfrm>
        <a:custGeom>
          <a:avLst/>
          <a:gdLst/>
          <a:ahLst/>
          <a:rect l="l" t="t" r="r" b="b"/>
          <a:pathLst>
            <a:path w="1661" h="643">
              <a:moveTo>
                <a:pt x="67" y="558"/>
              </a:moveTo>
              <a:cubicBezTo>
                <a:pt x="26" y="509"/>
                <a:pt x="67" y="451"/>
                <a:pt x="70" y="430"/>
              </a:cubicBezTo>
              <a:cubicBezTo>
                <a:pt x="36" y="420"/>
                <a:pt x="26" y="430"/>
                <a:pt x="0" y="430"/>
              </a:cubicBezTo>
              <a:cubicBezTo>
                <a:pt x="61" y="360"/>
                <a:pt x="91" y="320"/>
                <a:pt x="184" y="272"/>
              </a:cubicBezTo>
              <a:cubicBezTo>
                <a:pt x="148" y="260"/>
                <a:pt x="133" y="252"/>
                <a:pt x="100" y="241"/>
              </a:cubicBezTo>
              <a:cubicBezTo>
                <a:pt x="152" y="199"/>
                <a:pt x="264" y="143"/>
                <a:pt x="390" y="128"/>
              </a:cubicBezTo>
              <a:cubicBezTo>
                <a:pt x="386" y="118"/>
                <a:pt x="382" y="109"/>
                <a:pt x="378" y="99"/>
              </a:cubicBezTo>
              <a:cubicBezTo>
                <a:pt x="448" y="83"/>
                <a:pt x="594" y="73"/>
                <a:pt x="655" y="86"/>
              </a:cubicBezTo>
              <a:cubicBezTo>
                <a:pt x="645" y="61"/>
                <a:pt x="610" y="28"/>
                <a:pt x="558" y="5"/>
              </a:cubicBezTo>
              <a:cubicBezTo>
                <a:pt x="684" y="13"/>
                <a:pt x="744" y="52"/>
                <a:pt x="792" y="81"/>
              </a:cubicBezTo>
              <a:cubicBezTo>
                <a:pt x="816" y="61"/>
                <a:pt x="847" y="25"/>
                <a:pt x="902" y="5"/>
              </a:cubicBezTo>
              <a:cubicBezTo>
                <a:pt x="908" y="25"/>
                <a:pt x="890" y="53"/>
                <a:pt x="896" y="73"/>
              </a:cubicBezTo>
              <a:cubicBezTo>
                <a:pt x="938" y="49"/>
                <a:pt x="986" y="4"/>
                <a:pt x="1056" y="0"/>
              </a:cubicBezTo>
              <a:cubicBezTo>
                <a:pt x="1009" y="31"/>
                <a:pt x="1020" y="56"/>
                <a:pt x="1018" y="79"/>
              </a:cubicBezTo>
              <a:cubicBezTo>
                <a:pt x="1088" y="42"/>
                <a:pt x="1172" y="23"/>
                <a:pt x="1312" y="20"/>
              </a:cubicBezTo>
              <a:cubicBezTo>
                <a:pt x="1233" y="52"/>
                <a:pt x="1217" y="79"/>
                <a:pt x="1223" y="91"/>
              </a:cubicBezTo>
              <a:cubicBezTo>
                <a:pt x="1316" y="92"/>
                <a:pt x="1421" y="126"/>
                <a:pt x="1488" y="173"/>
              </a:cubicBezTo>
              <a:cubicBezTo>
                <a:pt x="1463" y="178"/>
                <a:pt x="1415" y="176"/>
                <a:pt x="1396" y="194"/>
              </a:cubicBezTo>
              <a:cubicBezTo>
                <a:pt x="1486" y="211"/>
                <a:pt x="1566" y="233"/>
                <a:pt x="1613" y="282"/>
              </a:cubicBezTo>
              <a:cubicBezTo>
                <a:pt x="1570" y="280"/>
                <a:pt x="1537" y="268"/>
                <a:pt x="1510" y="274"/>
              </a:cubicBezTo>
              <a:cubicBezTo>
                <a:pt x="1560" y="302"/>
                <a:pt x="1619" y="342"/>
                <a:pt x="1644" y="379"/>
              </a:cubicBezTo>
              <a:cubicBezTo>
                <a:pt x="1615" y="387"/>
                <a:pt x="1594" y="388"/>
                <a:pt x="1583" y="398"/>
              </a:cubicBezTo>
              <a:cubicBezTo>
                <a:pt x="1657" y="447"/>
                <a:pt x="1661" y="489"/>
                <a:pt x="1638" y="522"/>
              </a:cubicBezTo>
              <a:cubicBezTo>
                <a:pt x="1541" y="519"/>
                <a:pt x="1490" y="592"/>
                <a:pt x="1442" y="624"/>
              </a:cubicBezTo>
              <a:cubicBezTo>
                <a:pt x="1427" y="603"/>
                <a:pt x="1417" y="588"/>
                <a:pt x="1404" y="566"/>
              </a:cubicBezTo>
              <a:cubicBezTo>
                <a:pt x="1339" y="558"/>
                <a:pt x="1280" y="564"/>
                <a:pt x="1219" y="566"/>
              </a:cubicBezTo>
              <a:cubicBezTo>
                <a:pt x="1206" y="538"/>
                <a:pt x="1210" y="510"/>
                <a:pt x="1198" y="481"/>
              </a:cubicBezTo>
              <a:cubicBezTo>
                <a:pt x="1188" y="509"/>
                <a:pt x="1162" y="536"/>
                <a:pt x="1153" y="561"/>
              </a:cubicBezTo>
              <a:cubicBezTo>
                <a:pt x="1100" y="562"/>
                <a:pt x="1046" y="569"/>
                <a:pt x="993" y="571"/>
              </a:cubicBezTo>
              <a:cubicBezTo>
                <a:pt x="987" y="536"/>
                <a:pt x="982" y="492"/>
                <a:pt x="976" y="458"/>
              </a:cubicBezTo>
              <a:cubicBezTo>
                <a:pt x="948" y="498"/>
                <a:pt x="925" y="539"/>
                <a:pt x="927" y="575"/>
              </a:cubicBezTo>
              <a:cubicBezTo>
                <a:pt x="839" y="572"/>
                <a:pt x="719" y="573"/>
                <a:pt x="629" y="571"/>
              </a:cubicBezTo>
              <a:cubicBezTo>
                <a:pt x="629" y="543"/>
                <a:pt x="623" y="512"/>
                <a:pt x="623" y="484"/>
              </a:cubicBezTo>
              <a:cubicBezTo>
                <a:pt x="549" y="519"/>
                <a:pt x="536" y="557"/>
                <a:pt x="490" y="592"/>
              </a:cubicBezTo>
              <a:cubicBezTo>
                <a:pt x="402" y="591"/>
                <a:pt x="324" y="595"/>
                <a:pt x="238" y="592"/>
              </a:cubicBezTo>
              <a:cubicBezTo>
                <a:pt x="203" y="605"/>
                <a:pt x="199" y="624"/>
                <a:pt x="184" y="643"/>
              </a:cubicBezTo>
              <a:cubicBezTo>
                <a:pt x="161" y="607"/>
                <a:pt x="148" y="552"/>
                <a:pt x="67" y="558"/>
              </a:cubicBezTo>
            </a:path>
          </a:pathLst>
        </a:custGeom>
        <a:solidFill>
          <a:srgbClr val="e3441d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20520</xdr:colOff>
      <xdr:row>0</xdr:row>
      <xdr:rowOff>1440</xdr:rowOff>
    </xdr:from>
    <xdr:to>
      <xdr:col>1</xdr:col>
      <xdr:colOff>525960</xdr:colOff>
      <xdr:row>1</xdr:row>
      <xdr:rowOff>23040</xdr:rowOff>
    </xdr:to>
    <xdr:sp>
      <xdr:nvSpPr>
        <xdr:cNvPr id="49" name="CustomShape 1"/>
        <xdr:cNvSpPr/>
      </xdr:nvSpPr>
      <xdr:spPr>
        <a:xfrm>
          <a:off x="736920" y="1440"/>
          <a:ext cx="505440" cy="202680"/>
        </a:xfrm>
        <a:custGeom>
          <a:avLst/>
          <a:gdLst/>
          <a:ahLst/>
          <a:rect l="l" t="t" r="r" b="b"/>
          <a:pathLst>
            <a:path w="1677" h="657">
              <a:moveTo>
                <a:pt x="66" y="570"/>
              </a:moveTo>
              <a:cubicBezTo>
                <a:pt x="25" y="520"/>
                <a:pt x="66" y="461"/>
                <a:pt x="70" y="440"/>
              </a:cubicBezTo>
              <a:cubicBezTo>
                <a:pt x="34" y="430"/>
                <a:pt x="25" y="440"/>
                <a:pt x="0" y="440"/>
              </a:cubicBezTo>
              <a:cubicBezTo>
                <a:pt x="60" y="368"/>
                <a:pt x="90" y="328"/>
                <a:pt x="184" y="278"/>
              </a:cubicBezTo>
              <a:cubicBezTo>
                <a:pt x="149" y="266"/>
                <a:pt x="133" y="258"/>
                <a:pt x="100" y="247"/>
              </a:cubicBezTo>
              <a:cubicBezTo>
                <a:pt x="153" y="203"/>
                <a:pt x="265" y="147"/>
                <a:pt x="393" y="131"/>
              </a:cubicBezTo>
              <a:cubicBezTo>
                <a:pt x="388" y="121"/>
                <a:pt x="384" y="111"/>
                <a:pt x="380" y="102"/>
              </a:cubicBezTo>
              <a:cubicBezTo>
                <a:pt x="451" y="85"/>
                <a:pt x="599" y="75"/>
                <a:pt x="660" y="88"/>
              </a:cubicBezTo>
              <a:cubicBezTo>
                <a:pt x="650" y="63"/>
                <a:pt x="615" y="29"/>
                <a:pt x="561" y="5"/>
              </a:cubicBezTo>
              <a:cubicBezTo>
                <a:pt x="689" y="13"/>
                <a:pt x="750" y="53"/>
                <a:pt x="799" y="83"/>
              </a:cubicBezTo>
              <a:cubicBezTo>
                <a:pt x="823" y="63"/>
                <a:pt x="854" y="26"/>
                <a:pt x="910" y="5"/>
              </a:cubicBezTo>
              <a:cubicBezTo>
                <a:pt x="916" y="26"/>
                <a:pt x="897" y="55"/>
                <a:pt x="903" y="75"/>
              </a:cubicBezTo>
              <a:cubicBezTo>
                <a:pt x="947" y="51"/>
                <a:pt x="994" y="4"/>
                <a:pt x="1065" y="0"/>
              </a:cubicBezTo>
              <a:cubicBezTo>
                <a:pt x="1018" y="31"/>
                <a:pt x="1029" y="57"/>
                <a:pt x="1027" y="81"/>
              </a:cubicBezTo>
              <a:cubicBezTo>
                <a:pt x="1098" y="44"/>
                <a:pt x="1183" y="24"/>
                <a:pt x="1324" y="21"/>
              </a:cubicBezTo>
              <a:cubicBezTo>
                <a:pt x="1244" y="53"/>
                <a:pt x="1228" y="81"/>
                <a:pt x="1234" y="93"/>
              </a:cubicBezTo>
              <a:cubicBezTo>
                <a:pt x="1328" y="95"/>
                <a:pt x="1435" y="130"/>
                <a:pt x="1501" y="176"/>
              </a:cubicBezTo>
              <a:cubicBezTo>
                <a:pt x="1476" y="183"/>
                <a:pt x="1428" y="180"/>
                <a:pt x="1409" y="199"/>
              </a:cubicBezTo>
              <a:cubicBezTo>
                <a:pt x="1499" y="216"/>
                <a:pt x="1581" y="238"/>
                <a:pt x="1628" y="289"/>
              </a:cubicBezTo>
              <a:cubicBezTo>
                <a:pt x="1585" y="287"/>
                <a:pt x="1550" y="275"/>
                <a:pt x="1523" y="280"/>
              </a:cubicBezTo>
              <a:cubicBezTo>
                <a:pt x="1575" y="309"/>
                <a:pt x="1634" y="349"/>
                <a:pt x="1660" y="389"/>
              </a:cubicBezTo>
              <a:cubicBezTo>
                <a:pt x="1630" y="396"/>
                <a:pt x="1609" y="397"/>
                <a:pt x="1598" y="407"/>
              </a:cubicBezTo>
              <a:cubicBezTo>
                <a:pt x="1673" y="457"/>
                <a:pt x="1677" y="500"/>
                <a:pt x="1654" y="534"/>
              </a:cubicBezTo>
              <a:cubicBezTo>
                <a:pt x="1554" y="531"/>
                <a:pt x="1503" y="605"/>
                <a:pt x="1454" y="638"/>
              </a:cubicBezTo>
              <a:cubicBezTo>
                <a:pt x="1441" y="615"/>
                <a:pt x="1431" y="600"/>
                <a:pt x="1417" y="578"/>
              </a:cubicBezTo>
              <a:cubicBezTo>
                <a:pt x="1352" y="570"/>
                <a:pt x="1291" y="576"/>
                <a:pt x="1230" y="578"/>
              </a:cubicBezTo>
              <a:cubicBezTo>
                <a:pt x="1217" y="549"/>
                <a:pt x="1220" y="521"/>
                <a:pt x="1208" y="492"/>
              </a:cubicBezTo>
              <a:cubicBezTo>
                <a:pt x="1198" y="520"/>
                <a:pt x="1173" y="547"/>
                <a:pt x="1163" y="573"/>
              </a:cubicBezTo>
              <a:cubicBezTo>
                <a:pt x="1110" y="574"/>
                <a:pt x="1055" y="582"/>
                <a:pt x="1002" y="583"/>
              </a:cubicBezTo>
              <a:cubicBezTo>
                <a:pt x="996" y="547"/>
                <a:pt x="990" y="503"/>
                <a:pt x="984" y="468"/>
              </a:cubicBezTo>
              <a:cubicBezTo>
                <a:pt x="957" y="509"/>
                <a:pt x="933" y="551"/>
                <a:pt x="935" y="588"/>
              </a:cubicBezTo>
              <a:cubicBezTo>
                <a:pt x="847" y="584"/>
                <a:pt x="724" y="586"/>
                <a:pt x="634" y="583"/>
              </a:cubicBezTo>
              <a:cubicBezTo>
                <a:pt x="634" y="554"/>
                <a:pt x="628" y="524"/>
                <a:pt x="628" y="495"/>
              </a:cubicBezTo>
              <a:cubicBezTo>
                <a:pt x="553" y="531"/>
                <a:pt x="540" y="569"/>
                <a:pt x="493" y="605"/>
              </a:cubicBezTo>
              <a:cubicBezTo>
                <a:pt x="404" y="604"/>
                <a:pt x="326" y="607"/>
                <a:pt x="239" y="605"/>
              </a:cubicBezTo>
              <a:cubicBezTo>
                <a:pt x="203" y="618"/>
                <a:pt x="200" y="638"/>
                <a:pt x="184" y="657"/>
              </a:cubicBezTo>
              <a:cubicBezTo>
                <a:pt x="160" y="621"/>
                <a:pt x="149" y="564"/>
                <a:pt x="66" y="570"/>
              </a:cubicBezTo>
            </a:path>
          </a:pathLst>
        </a:custGeom>
        <a:noFill/>
        <a:ln w="50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278280</xdr:colOff>
      <xdr:row>2</xdr:row>
      <xdr:rowOff>96120</xdr:rowOff>
    </xdr:from>
    <xdr:to>
      <xdr:col>0</xdr:col>
      <xdr:colOff>421200</xdr:colOff>
      <xdr:row>3</xdr:row>
      <xdr:rowOff>58680</xdr:rowOff>
    </xdr:to>
    <xdr:sp>
      <xdr:nvSpPr>
        <xdr:cNvPr id="50" name="CustomShape 1"/>
        <xdr:cNvSpPr/>
      </xdr:nvSpPr>
      <xdr:spPr>
        <a:xfrm>
          <a:off x="278280" y="457920"/>
          <a:ext cx="142920" cy="126000"/>
        </a:xfrm>
        <a:custGeom>
          <a:avLst/>
          <a:gdLst/>
          <a:ahLst/>
          <a:rect l="l" t="t" r="r" b="b"/>
          <a:pathLst>
            <a:path w="495" h="471">
              <a:moveTo>
                <a:pt x="89" y="27"/>
              </a:moveTo>
              <a:cubicBezTo>
                <a:pt x="0" y="54"/>
                <a:pt x="0" y="169"/>
                <a:pt x="85" y="284"/>
              </a:cubicBezTo>
              <a:cubicBezTo>
                <a:pt x="174" y="400"/>
                <a:pt x="316" y="471"/>
                <a:pt x="406" y="443"/>
              </a:cubicBezTo>
              <a:cubicBezTo>
                <a:pt x="495" y="416"/>
                <a:pt x="495" y="299"/>
                <a:pt x="409" y="185"/>
              </a:cubicBezTo>
              <a:cubicBezTo>
                <a:pt x="322" y="71"/>
                <a:pt x="180" y="0"/>
                <a:pt x="89" y="27"/>
              </a:cubicBezTo>
            </a:path>
          </a:pathLst>
        </a:custGeom>
        <a:solidFill>
          <a:srgbClr val="a42a25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275040</xdr:colOff>
      <xdr:row>2</xdr:row>
      <xdr:rowOff>93600</xdr:rowOff>
    </xdr:from>
    <xdr:to>
      <xdr:col>0</xdr:col>
      <xdr:colOff>426240</xdr:colOff>
      <xdr:row>3</xdr:row>
      <xdr:rowOff>60480</xdr:rowOff>
    </xdr:to>
    <xdr:sp>
      <xdr:nvSpPr>
        <xdr:cNvPr id="51" name="CustomShape 1"/>
        <xdr:cNvSpPr/>
      </xdr:nvSpPr>
      <xdr:spPr>
        <a:xfrm>
          <a:off x="275040" y="455400"/>
          <a:ext cx="151200" cy="130320"/>
        </a:xfrm>
        <a:custGeom>
          <a:avLst/>
          <a:gdLst/>
          <a:ahLst/>
          <a:rect l="l" t="t" r="r" b="b"/>
          <a:pathLst>
            <a:path w="521" h="486">
              <a:moveTo>
                <a:pt x="94" y="29"/>
              </a:moveTo>
              <a:cubicBezTo>
                <a:pt x="0" y="57"/>
                <a:pt x="0" y="176"/>
                <a:pt x="90" y="295"/>
              </a:cubicBezTo>
              <a:cubicBezTo>
                <a:pt x="184" y="414"/>
                <a:pt x="333" y="486"/>
                <a:pt x="427" y="458"/>
              </a:cubicBezTo>
              <a:cubicBezTo>
                <a:pt x="521" y="430"/>
                <a:pt x="521" y="310"/>
                <a:pt x="431" y="192"/>
              </a:cubicBezTo>
              <a:cubicBezTo>
                <a:pt x="339" y="74"/>
                <a:pt x="189" y="0"/>
                <a:pt x="94" y="29"/>
              </a:cubicBezTo>
            </a:path>
          </a:pathLst>
        </a:custGeom>
        <a:noFill/>
        <a:ln w="90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221400</xdr:colOff>
      <xdr:row>1</xdr:row>
      <xdr:rowOff>102600</xdr:rowOff>
    </xdr:from>
    <xdr:to>
      <xdr:col>1</xdr:col>
      <xdr:colOff>263160</xdr:colOff>
      <xdr:row>1</xdr:row>
      <xdr:rowOff>102960</xdr:rowOff>
    </xdr:to>
    <xdr:sp>
      <xdr:nvSpPr>
        <xdr:cNvPr id="52" name="CustomShape 1"/>
        <xdr:cNvSpPr/>
      </xdr:nvSpPr>
      <xdr:spPr>
        <a:xfrm>
          <a:off x="937800" y="283680"/>
          <a:ext cx="41760" cy="360"/>
        </a:xfrm>
        <a:custGeom>
          <a:avLst/>
          <a:gdLst/>
          <a:ahLst/>
          <a:rect l="l" t="t" r="r" b="b"/>
          <a:pathLst>
            <a:path w="172" h="62">
              <a:moveTo>
                <a:pt x="0" y="0"/>
              </a:moveTo>
              <a:cubicBezTo>
                <a:pt x="12" y="62"/>
                <a:pt x="133" y="57"/>
                <a:pt x="172" y="26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382680</xdr:colOff>
      <xdr:row>1</xdr:row>
      <xdr:rowOff>135000</xdr:rowOff>
    </xdr:from>
    <xdr:to>
      <xdr:col>1</xdr:col>
      <xdr:colOff>400320</xdr:colOff>
      <xdr:row>1</xdr:row>
      <xdr:rowOff>135360</xdr:rowOff>
    </xdr:to>
    <xdr:sp>
      <xdr:nvSpPr>
        <xdr:cNvPr id="53" name="CustomShape 1"/>
        <xdr:cNvSpPr/>
      </xdr:nvSpPr>
      <xdr:spPr>
        <a:xfrm>
          <a:off x="1099080" y="316080"/>
          <a:ext cx="17640" cy="360"/>
        </a:xfrm>
        <a:custGeom>
          <a:avLst/>
          <a:gdLst/>
          <a:ahLst/>
          <a:rect l="l" t="t" r="r" b="b"/>
          <a:pathLst>
            <a:path w="104" h="38">
              <a:moveTo>
                <a:pt x="0" y="0"/>
              </a:moveTo>
              <a:cubicBezTo>
                <a:pt x="31" y="24"/>
                <a:pt x="75" y="38"/>
                <a:pt x="104" y="32"/>
              </a:cubicBezTo>
            </a:path>
          </a:pathLst>
        </a:custGeom>
        <a:noFill/>
        <a:ln w="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172440</xdr:colOff>
      <xdr:row>2</xdr:row>
      <xdr:rowOff>126000</xdr:rowOff>
    </xdr:from>
    <xdr:to>
      <xdr:col>1</xdr:col>
      <xdr:colOff>324720</xdr:colOff>
      <xdr:row>3</xdr:row>
      <xdr:rowOff>9360</xdr:rowOff>
    </xdr:to>
    <xdr:sp>
      <xdr:nvSpPr>
        <xdr:cNvPr id="54" name="CustomShape 1"/>
        <xdr:cNvSpPr/>
      </xdr:nvSpPr>
      <xdr:spPr>
        <a:xfrm>
          <a:off x="888840" y="487800"/>
          <a:ext cx="152280" cy="46800"/>
        </a:xfrm>
        <a:custGeom>
          <a:avLst/>
          <a:gdLst/>
          <a:ahLst/>
          <a:rect l="l" t="t" r="r" b="b"/>
          <a:pathLst>
            <a:path w="480" h="206">
              <a:moveTo>
                <a:pt x="0" y="6"/>
              </a:moveTo>
              <a:cubicBezTo>
                <a:pt x="162" y="16"/>
                <a:pt x="319" y="15"/>
                <a:pt x="480" y="0"/>
              </a:cubicBezTo>
              <a:cubicBezTo>
                <a:pt x="474" y="50"/>
                <a:pt x="469" y="105"/>
                <a:pt x="419" y="171"/>
              </a:cubicBezTo>
              <a:cubicBezTo>
                <a:pt x="368" y="206"/>
                <a:pt x="121" y="198"/>
                <a:pt x="84" y="170"/>
              </a:cubicBezTo>
              <a:cubicBezTo>
                <a:pt x="29" y="121"/>
                <a:pt x="9" y="63"/>
                <a:pt x="0" y="6"/>
              </a:cubicBezTo>
            </a:path>
          </a:pathLst>
        </a:custGeom>
        <a:noFill/>
        <a:ln w="75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156600</xdr:colOff>
      <xdr:row>2</xdr:row>
      <xdr:rowOff>51120</xdr:rowOff>
    </xdr:from>
    <xdr:to>
      <xdr:col>1</xdr:col>
      <xdr:colOff>335520</xdr:colOff>
      <xdr:row>2</xdr:row>
      <xdr:rowOff>131040</xdr:rowOff>
    </xdr:to>
    <xdr:sp>
      <xdr:nvSpPr>
        <xdr:cNvPr id="55" name="CustomShape 1"/>
        <xdr:cNvSpPr/>
      </xdr:nvSpPr>
      <xdr:spPr>
        <a:xfrm>
          <a:off x="873000" y="412920"/>
          <a:ext cx="178920" cy="79920"/>
        </a:xfrm>
        <a:custGeom>
          <a:avLst/>
          <a:gdLst/>
          <a:ahLst/>
          <a:rect l="l" t="t" r="r" b="b"/>
          <a:pathLst>
            <a:path w="552" h="292">
              <a:moveTo>
                <a:pt x="96" y="274"/>
              </a:moveTo>
              <a:lnTo>
                <a:pt x="103" y="292"/>
              </a:lnTo>
              <a:close/>
              <a:moveTo>
                <a:pt x="468" y="269"/>
              </a:moveTo>
              <a:lnTo>
                <a:pt x="466" y="287"/>
              </a:lnTo>
              <a:close/>
              <a:moveTo>
                <a:pt x="550" y="0"/>
              </a:moveTo>
              <a:lnTo>
                <a:pt x="552" y="20"/>
              </a:lnTo>
              <a:close/>
              <a:moveTo>
                <a:pt x="0" y="7"/>
              </a:moveTo>
              <a:lnTo>
                <a:pt x="0" y="26"/>
              </a:lnTo>
              <a:close/>
            </a:path>
          </a:pathLst>
        </a:custGeom>
        <a:noFill/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627120</xdr:colOff>
      <xdr:row>2</xdr:row>
      <xdr:rowOff>61200</xdr:rowOff>
    </xdr:from>
    <xdr:to>
      <xdr:col>0</xdr:col>
      <xdr:colOff>628920</xdr:colOff>
      <xdr:row>2</xdr:row>
      <xdr:rowOff>61200</xdr:rowOff>
    </xdr:to>
    <xdr:sp>
      <xdr:nvSpPr>
        <xdr:cNvPr id="56" name="Line 1"/>
        <xdr:cNvSpPr/>
      </xdr:nvSpPr>
      <xdr:spPr>
        <a:xfrm flipH="1">
          <a:off x="627120" y="42300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581400</xdr:colOff>
      <xdr:row>2</xdr:row>
      <xdr:rowOff>61200</xdr:rowOff>
    </xdr:from>
    <xdr:to>
      <xdr:col>1</xdr:col>
      <xdr:colOff>582480</xdr:colOff>
      <xdr:row>2</xdr:row>
      <xdr:rowOff>61200</xdr:rowOff>
    </xdr:to>
    <xdr:sp>
      <xdr:nvSpPr>
        <xdr:cNvPr id="57" name="Line 1"/>
        <xdr:cNvSpPr/>
      </xdr:nvSpPr>
      <xdr:spPr>
        <a:xfrm>
          <a:off x="1297800" y="423000"/>
          <a:ext cx="108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611280</xdr:colOff>
      <xdr:row>2</xdr:row>
      <xdr:rowOff>61200</xdr:rowOff>
    </xdr:from>
    <xdr:to>
      <xdr:col>1</xdr:col>
      <xdr:colOff>612360</xdr:colOff>
      <xdr:row>2</xdr:row>
      <xdr:rowOff>61200</xdr:rowOff>
    </xdr:to>
    <xdr:sp>
      <xdr:nvSpPr>
        <xdr:cNvPr id="58" name="Line 1"/>
        <xdr:cNvSpPr/>
      </xdr:nvSpPr>
      <xdr:spPr>
        <a:xfrm>
          <a:off x="1327680" y="423000"/>
          <a:ext cx="108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710280</xdr:colOff>
      <xdr:row>2</xdr:row>
      <xdr:rowOff>88560</xdr:rowOff>
    </xdr:from>
    <xdr:to>
      <xdr:col>1</xdr:col>
      <xdr:colOff>712080</xdr:colOff>
      <xdr:row>2</xdr:row>
      <xdr:rowOff>88560</xdr:rowOff>
    </xdr:to>
    <xdr:sp>
      <xdr:nvSpPr>
        <xdr:cNvPr id="59" name="Line 1"/>
        <xdr:cNvSpPr/>
      </xdr:nvSpPr>
      <xdr:spPr>
        <a:xfrm>
          <a:off x="1426680" y="45036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734400</xdr:colOff>
      <xdr:row>2</xdr:row>
      <xdr:rowOff>98640</xdr:rowOff>
    </xdr:from>
    <xdr:to>
      <xdr:col>1</xdr:col>
      <xdr:colOff>736200</xdr:colOff>
      <xdr:row>2</xdr:row>
      <xdr:rowOff>98640</xdr:rowOff>
    </xdr:to>
    <xdr:sp>
      <xdr:nvSpPr>
        <xdr:cNvPr id="60" name="Line 1"/>
        <xdr:cNvSpPr/>
      </xdr:nvSpPr>
      <xdr:spPr>
        <a:xfrm>
          <a:off x="1450800" y="46044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664560</xdr:colOff>
      <xdr:row>2</xdr:row>
      <xdr:rowOff>69480</xdr:rowOff>
    </xdr:from>
    <xdr:to>
      <xdr:col>1</xdr:col>
      <xdr:colOff>666360</xdr:colOff>
      <xdr:row>2</xdr:row>
      <xdr:rowOff>69480</xdr:rowOff>
    </xdr:to>
    <xdr:sp>
      <xdr:nvSpPr>
        <xdr:cNvPr id="61" name="Line 1"/>
        <xdr:cNvSpPr/>
      </xdr:nvSpPr>
      <xdr:spPr>
        <a:xfrm>
          <a:off x="1380960" y="431280"/>
          <a:ext cx="1800" cy="0"/>
        </a:xfrm>
        <a:prstGeom prst="line">
          <a:avLst/>
        </a:prstGeom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156600</xdr:colOff>
      <xdr:row>2</xdr:row>
      <xdr:rowOff>82800</xdr:rowOff>
    </xdr:from>
    <xdr:to>
      <xdr:col>1</xdr:col>
      <xdr:colOff>337320</xdr:colOff>
      <xdr:row>2</xdr:row>
      <xdr:rowOff>83160</xdr:rowOff>
    </xdr:to>
    <xdr:sp>
      <xdr:nvSpPr>
        <xdr:cNvPr id="62" name="CustomShape 1"/>
        <xdr:cNvSpPr/>
      </xdr:nvSpPr>
      <xdr:spPr>
        <a:xfrm>
          <a:off x="873000" y="444600"/>
          <a:ext cx="180720" cy="360"/>
        </a:xfrm>
        <a:custGeom>
          <a:avLst/>
          <a:gdLst/>
          <a:ahLst/>
          <a:rect l="l" t="t" r="r" b="b"/>
          <a:pathLst>
            <a:path w="558" h="29">
              <a:moveTo>
                <a:pt x="558" y="0"/>
              </a:moveTo>
              <a:lnTo>
                <a:pt x="558" y="21"/>
              </a:lnTo>
              <a:close/>
              <a:moveTo>
                <a:pt x="0" y="8"/>
              </a:moveTo>
              <a:lnTo>
                <a:pt x="2" y="29"/>
              </a:lnTo>
              <a:close/>
            </a:path>
          </a:pathLst>
        </a:custGeom>
        <a:noFill/>
        <a:ln w="28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3960</xdr:colOff>
      <xdr:row>2</xdr:row>
      <xdr:rowOff>155880</xdr:rowOff>
    </xdr:from>
    <xdr:to>
      <xdr:col>1</xdr:col>
      <xdr:colOff>554760</xdr:colOff>
      <xdr:row>2</xdr:row>
      <xdr:rowOff>163080</xdr:rowOff>
    </xdr:to>
    <xdr:sp>
      <xdr:nvSpPr>
        <xdr:cNvPr id="63" name="CustomShape 1"/>
        <xdr:cNvSpPr/>
      </xdr:nvSpPr>
      <xdr:spPr>
        <a:xfrm>
          <a:off x="720360" y="517680"/>
          <a:ext cx="550800" cy="7200"/>
        </a:xfrm>
        <a:custGeom>
          <a:avLst/>
          <a:gdLst/>
          <a:ahLst/>
          <a:rect l="l" t="t" r="r" b="b"/>
          <a:pathLst>
            <a:path w="1788" h="74">
              <a:moveTo>
                <a:pt x="45" y="12"/>
              </a:moveTo>
              <a:cubicBezTo>
                <a:pt x="45" y="30"/>
                <a:pt x="19" y="45"/>
                <a:pt x="17" y="74"/>
              </a:cubicBezTo>
              <a:cubicBezTo>
                <a:pt x="21" y="52"/>
                <a:pt x="5" y="48"/>
                <a:pt x="0" y="35"/>
              </a:cubicBezTo>
              <a:close/>
              <a:moveTo>
                <a:pt x="1788" y="0"/>
              </a:moveTo>
              <a:cubicBezTo>
                <a:pt x="1786" y="19"/>
                <a:pt x="1763" y="34"/>
                <a:pt x="1760" y="63"/>
              </a:cubicBezTo>
              <a:cubicBezTo>
                <a:pt x="1765" y="41"/>
                <a:pt x="1750" y="37"/>
                <a:pt x="1742" y="25"/>
              </a:cubicBezTo>
              <a:close/>
            </a:path>
          </a:pathLst>
        </a:custGeom>
        <a:noFill/>
        <a:ln w="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764280</xdr:colOff>
      <xdr:row>2</xdr:row>
      <xdr:rowOff>111960</xdr:rowOff>
    </xdr:from>
    <xdr:to>
      <xdr:col>1</xdr:col>
      <xdr:colOff>787680</xdr:colOff>
      <xdr:row>2</xdr:row>
      <xdr:rowOff>117720</xdr:rowOff>
    </xdr:to>
    <xdr:sp>
      <xdr:nvSpPr>
        <xdr:cNvPr id="64" name="CustomShape 1"/>
        <xdr:cNvSpPr/>
      </xdr:nvSpPr>
      <xdr:spPr>
        <a:xfrm>
          <a:off x="1480680" y="473760"/>
          <a:ext cx="23400" cy="5760"/>
        </a:xfrm>
        <a:custGeom>
          <a:avLst/>
          <a:gdLst/>
          <a:ahLst/>
          <a:rect l="l" t="t" r="r" b="b"/>
          <a:pathLst>
            <a:path w="115" h="69">
              <a:moveTo>
                <a:pt x="0" y="69"/>
              </a:moveTo>
              <a:cubicBezTo>
                <a:pt x="29" y="44"/>
                <a:pt x="81" y="22"/>
                <a:pt x="115" y="0"/>
              </a:cubicBezTo>
            </a:path>
          </a:pathLst>
        </a:custGeom>
        <a:noFill/>
        <a:ln w="82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280800</xdr:colOff>
      <xdr:row>2</xdr:row>
      <xdr:rowOff>111960</xdr:rowOff>
    </xdr:from>
    <xdr:to>
      <xdr:col>0</xdr:col>
      <xdr:colOff>386280</xdr:colOff>
      <xdr:row>3</xdr:row>
      <xdr:rowOff>59400</xdr:rowOff>
    </xdr:to>
    <xdr:sp>
      <xdr:nvSpPr>
        <xdr:cNvPr id="65" name="CustomShape 1"/>
        <xdr:cNvSpPr/>
      </xdr:nvSpPr>
      <xdr:spPr>
        <a:xfrm>
          <a:off x="280800" y="473760"/>
          <a:ext cx="105480" cy="110880"/>
        </a:xfrm>
        <a:custGeom>
          <a:avLst/>
          <a:gdLst/>
          <a:ahLst/>
          <a:rect l="l" t="t" r="r" b="b"/>
          <a:pathLst>
            <a:path w="383" h="418">
              <a:moveTo>
                <a:pt x="0" y="40"/>
              </a:moveTo>
              <a:cubicBezTo>
                <a:pt x="87" y="0"/>
                <a:pt x="383" y="345"/>
                <a:pt x="344" y="418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812520</xdr:colOff>
      <xdr:row>2</xdr:row>
      <xdr:rowOff>115200</xdr:rowOff>
    </xdr:from>
    <xdr:to>
      <xdr:col>1</xdr:col>
      <xdr:colOff>919080</xdr:colOff>
      <xdr:row>3</xdr:row>
      <xdr:rowOff>63000</xdr:rowOff>
    </xdr:to>
    <xdr:sp>
      <xdr:nvSpPr>
        <xdr:cNvPr id="66" name="CustomShape 1"/>
        <xdr:cNvSpPr/>
      </xdr:nvSpPr>
      <xdr:spPr>
        <a:xfrm>
          <a:off x="1528920" y="477000"/>
          <a:ext cx="106560" cy="111240"/>
        </a:xfrm>
        <a:custGeom>
          <a:avLst/>
          <a:gdLst/>
          <a:ahLst/>
          <a:rect l="l" t="t" r="r" b="b"/>
          <a:pathLst>
            <a:path w="381" h="418">
              <a:moveTo>
                <a:pt x="381" y="41"/>
              </a:moveTo>
              <a:cubicBezTo>
                <a:pt x="295" y="0"/>
                <a:pt x="0" y="346"/>
                <a:pt x="39" y="418"/>
              </a:cubicBezTo>
            </a:path>
          </a:pathLst>
        </a:custGeom>
        <a:noFill/>
        <a:ln w="82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289080</xdr:colOff>
      <xdr:row>2</xdr:row>
      <xdr:rowOff>101880</xdr:rowOff>
    </xdr:from>
    <xdr:to>
      <xdr:col>0</xdr:col>
      <xdr:colOff>395640</xdr:colOff>
      <xdr:row>2</xdr:row>
      <xdr:rowOff>137520</xdr:rowOff>
    </xdr:to>
    <xdr:sp>
      <xdr:nvSpPr>
        <xdr:cNvPr id="67" name="CustomShape 1"/>
        <xdr:cNvSpPr/>
      </xdr:nvSpPr>
      <xdr:spPr>
        <a:xfrm>
          <a:off x="289080" y="463680"/>
          <a:ext cx="106560" cy="35640"/>
        </a:xfrm>
        <a:custGeom>
          <a:avLst/>
          <a:gdLst/>
          <a:ahLst/>
          <a:rect l="l" t="t" r="r" b="b"/>
          <a:pathLst>
            <a:path w="351" h="181">
              <a:moveTo>
                <a:pt x="0" y="21"/>
              </a:moveTo>
              <a:cubicBezTo>
                <a:pt x="88" y="0"/>
                <a:pt x="206" y="112"/>
                <a:pt x="258" y="181"/>
              </a:cubicBezTo>
              <a:cubicBezTo>
                <a:pt x="294" y="167"/>
                <a:pt x="316" y="163"/>
                <a:pt x="351" y="149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807480</xdr:colOff>
      <xdr:row>2</xdr:row>
      <xdr:rowOff>104400</xdr:rowOff>
    </xdr:from>
    <xdr:to>
      <xdr:col>1</xdr:col>
      <xdr:colOff>914040</xdr:colOff>
      <xdr:row>2</xdr:row>
      <xdr:rowOff>142920</xdr:rowOff>
    </xdr:to>
    <xdr:sp>
      <xdr:nvSpPr>
        <xdr:cNvPr id="68" name="CustomShape 1"/>
        <xdr:cNvSpPr/>
      </xdr:nvSpPr>
      <xdr:spPr>
        <a:xfrm>
          <a:off x="1523880" y="466200"/>
          <a:ext cx="106560" cy="38520"/>
        </a:xfrm>
        <a:custGeom>
          <a:avLst/>
          <a:gdLst/>
          <a:ahLst/>
          <a:rect l="l" t="t" r="r" b="b"/>
          <a:pathLst>
            <a:path w="351" h="180">
              <a:moveTo>
                <a:pt x="351" y="20"/>
              </a:moveTo>
              <a:cubicBezTo>
                <a:pt x="264" y="0"/>
                <a:pt x="146" y="113"/>
                <a:pt x="93" y="180"/>
              </a:cubicBezTo>
              <a:cubicBezTo>
                <a:pt x="57" y="166"/>
                <a:pt x="36" y="162"/>
                <a:pt x="0" y="149"/>
              </a:cubicBezTo>
            </a:path>
          </a:pathLst>
        </a:custGeom>
        <a:noFill/>
        <a:ln w="82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390600</xdr:colOff>
      <xdr:row>2</xdr:row>
      <xdr:rowOff>158400</xdr:rowOff>
    </xdr:from>
    <xdr:to>
      <xdr:col>0</xdr:col>
      <xdr:colOff>408240</xdr:colOff>
      <xdr:row>3</xdr:row>
      <xdr:rowOff>55440</xdr:rowOff>
    </xdr:to>
    <xdr:sp>
      <xdr:nvSpPr>
        <xdr:cNvPr id="69" name="CustomShape 1"/>
        <xdr:cNvSpPr/>
      </xdr:nvSpPr>
      <xdr:spPr>
        <a:xfrm>
          <a:off x="390600" y="520200"/>
          <a:ext cx="17640" cy="60480"/>
        </a:xfrm>
        <a:custGeom>
          <a:avLst/>
          <a:gdLst/>
          <a:ahLst/>
          <a:rect l="l" t="t" r="r" b="b"/>
          <a:pathLst>
            <a:path w="147" h="234">
              <a:moveTo>
                <a:pt x="105" y="0"/>
              </a:moveTo>
              <a:cubicBezTo>
                <a:pt x="68" y="7"/>
                <a:pt x="38" y="18"/>
                <a:pt x="0" y="24"/>
              </a:cubicBezTo>
              <a:cubicBezTo>
                <a:pt x="43" y="76"/>
                <a:pt x="147" y="203"/>
                <a:pt x="86" y="234"/>
              </a:cubicBezTo>
            </a:path>
          </a:pathLst>
        </a:custGeom>
        <a:noFill/>
        <a:ln w="864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790920</xdr:colOff>
      <xdr:row>3</xdr:row>
      <xdr:rowOff>1080</xdr:rowOff>
    </xdr:from>
    <xdr:to>
      <xdr:col>1</xdr:col>
      <xdr:colOff>811800</xdr:colOff>
      <xdr:row>3</xdr:row>
      <xdr:rowOff>61200</xdr:rowOff>
    </xdr:to>
    <xdr:sp>
      <xdr:nvSpPr>
        <xdr:cNvPr id="70" name="CustomShape 1"/>
        <xdr:cNvSpPr/>
      </xdr:nvSpPr>
      <xdr:spPr>
        <a:xfrm>
          <a:off x="1507320" y="526320"/>
          <a:ext cx="20880" cy="60120"/>
        </a:xfrm>
        <a:custGeom>
          <a:avLst/>
          <a:gdLst/>
          <a:ahLst/>
          <a:rect l="l" t="t" r="r" b="b"/>
          <a:pathLst>
            <a:path w="151" h="234">
              <a:moveTo>
                <a:pt x="43" y="0"/>
              </a:moveTo>
              <a:cubicBezTo>
                <a:pt x="82" y="8"/>
                <a:pt x="112" y="19"/>
                <a:pt x="151" y="25"/>
              </a:cubicBezTo>
              <a:cubicBezTo>
                <a:pt x="107" y="75"/>
                <a:pt x="0" y="202"/>
                <a:pt x="64" y="234"/>
              </a:cubicBezTo>
            </a:path>
          </a:pathLst>
        </a:custGeom>
        <a:noFill/>
        <a:ln w="86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113400</xdr:colOff>
      <xdr:row>3</xdr:row>
      <xdr:rowOff>129960</xdr:rowOff>
    </xdr:from>
    <xdr:to>
      <xdr:col>1</xdr:col>
      <xdr:colOff>407160</xdr:colOff>
      <xdr:row>4</xdr:row>
      <xdr:rowOff>30600</xdr:rowOff>
    </xdr:to>
    <xdr:sp>
      <xdr:nvSpPr>
        <xdr:cNvPr id="71" name="CustomShape 1"/>
        <xdr:cNvSpPr/>
      </xdr:nvSpPr>
      <xdr:spPr>
        <a:xfrm>
          <a:off x="829800" y="655200"/>
          <a:ext cx="293760" cy="63720"/>
        </a:xfrm>
        <a:custGeom>
          <a:avLst/>
          <a:gdLst/>
          <a:ahLst/>
          <a:rect l="l" t="t" r="r" b="b"/>
          <a:pathLst>
            <a:path w="869" h="247">
              <a:moveTo>
                <a:pt x="869" y="16"/>
              </a:moveTo>
              <a:cubicBezTo>
                <a:pt x="833" y="12"/>
                <a:pt x="816" y="12"/>
                <a:pt x="784" y="0"/>
              </a:cubicBezTo>
              <a:close/>
              <a:moveTo>
                <a:pt x="0" y="213"/>
              </a:moveTo>
              <a:cubicBezTo>
                <a:pt x="9" y="204"/>
                <a:pt x="11" y="199"/>
                <a:pt x="14" y="184"/>
              </a:cubicBezTo>
              <a:close/>
              <a:moveTo>
                <a:pt x="850" y="201"/>
              </a:moveTo>
              <a:cubicBezTo>
                <a:pt x="839" y="192"/>
                <a:pt x="839" y="187"/>
                <a:pt x="835" y="171"/>
              </a:cubicBezTo>
              <a:close/>
              <a:moveTo>
                <a:pt x="89" y="247"/>
              </a:moveTo>
              <a:cubicBezTo>
                <a:pt x="97" y="238"/>
                <a:pt x="85" y="225"/>
                <a:pt x="89" y="208"/>
              </a:cubicBezTo>
              <a:close/>
              <a:moveTo>
                <a:pt x="760" y="234"/>
              </a:moveTo>
              <a:cubicBezTo>
                <a:pt x="753" y="226"/>
                <a:pt x="764" y="213"/>
                <a:pt x="760" y="195"/>
              </a:cubicBezTo>
              <a:close/>
            </a:path>
          </a:pathLst>
        </a:custGeom>
        <a:noFill/>
        <a:ln w="432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799200</xdr:colOff>
      <xdr:row>2</xdr:row>
      <xdr:rowOff>7920</xdr:rowOff>
    </xdr:from>
    <xdr:to>
      <xdr:col>1</xdr:col>
      <xdr:colOff>857520</xdr:colOff>
      <xdr:row>2</xdr:row>
      <xdr:rowOff>23760</xdr:rowOff>
    </xdr:to>
    <xdr:sp>
      <xdr:nvSpPr>
        <xdr:cNvPr id="72" name="CustomShape 1"/>
        <xdr:cNvSpPr/>
      </xdr:nvSpPr>
      <xdr:spPr>
        <a:xfrm>
          <a:off x="1515600" y="369720"/>
          <a:ext cx="58320" cy="15840"/>
        </a:xfrm>
        <a:custGeom>
          <a:avLst/>
          <a:gdLst/>
          <a:ahLst/>
          <a:rect l="l" t="t" r="r" b="b"/>
          <a:pathLst>
            <a:path w="242" h="138">
              <a:moveTo>
                <a:pt x="23" y="62"/>
              </a:moveTo>
              <a:cubicBezTo>
                <a:pt x="0" y="94"/>
                <a:pt x="96" y="138"/>
                <a:pt x="185" y="100"/>
              </a:cubicBezTo>
              <a:cubicBezTo>
                <a:pt x="213" y="86"/>
                <a:pt x="230" y="73"/>
                <a:pt x="234" y="59"/>
              </a:cubicBezTo>
              <a:cubicBezTo>
                <a:pt x="242" y="26"/>
                <a:pt x="191" y="0"/>
                <a:pt x="156" y="20"/>
              </a:cubicBezTo>
              <a:cubicBezTo>
                <a:pt x="101" y="70"/>
                <a:pt x="54" y="37"/>
                <a:pt x="23" y="62"/>
              </a:cubicBezTo>
            </a:path>
          </a:pathLst>
        </a:custGeom>
        <a:solidFill>
          <a:srgbClr val="cb6e32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796680</xdr:colOff>
      <xdr:row>2</xdr:row>
      <xdr:rowOff>7920</xdr:rowOff>
    </xdr:from>
    <xdr:to>
      <xdr:col>1</xdr:col>
      <xdr:colOff>860040</xdr:colOff>
      <xdr:row>2</xdr:row>
      <xdr:rowOff>26280</xdr:rowOff>
    </xdr:to>
    <xdr:sp>
      <xdr:nvSpPr>
        <xdr:cNvPr id="73" name="CustomShape 1"/>
        <xdr:cNvSpPr/>
      </xdr:nvSpPr>
      <xdr:spPr>
        <a:xfrm>
          <a:off x="1513080" y="369720"/>
          <a:ext cx="63360" cy="18360"/>
        </a:xfrm>
        <a:custGeom>
          <a:avLst/>
          <a:gdLst/>
          <a:ahLst/>
          <a:rect l="l" t="t" r="r" b="b"/>
          <a:pathLst>
            <a:path w="263" h="151">
              <a:moveTo>
                <a:pt x="25" y="69"/>
              </a:moveTo>
              <a:cubicBezTo>
                <a:pt x="0" y="104"/>
                <a:pt x="104" y="151"/>
                <a:pt x="201" y="111"/>
              </a:cubicBezTo>
              <a:cubicBezTo>
                <a:pt x="231" y="95"/>
                <a:pt x="250" y="80"/>
                <a:pt x="254" y="64"/>
              </a:cubicBezTo>
              <a:cubicBezTo>
                <a:pt x="263" y="28"/>
                <a:pt x="208" y="0"/>
                <a:pt x="170" y="22"/>
              </a:cubicBezTo>
              <a:cubicBezTo>
                <a:pt x="111" y="77"/>
                <a:pt x="59" y="41"/>
                <a:pt x="25" y="69"/>
              </a:cubicBezTo>
            </a:path>
          </a:pathLst>
        </a:custGeom>
        <a:noFill/>
        <a:ln w="72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815760</xdr:colOff>
      <xdr:row>2</xdr:row>
      <xdr:rowOff>18000</xdr:rowOff>
    </xdr:from>
    <xdr:to>
      <xdr:col>1</xdr:col>
      <xdr:colOff>849240</xdr:colOff>
      <xdr:row>2</xdr:row>
      <xdr:rowOff>18360</xdr:rowOff>
    </xdr:to>
    <xdr:sp>
      <xdr:nvSpPr>
        <xdr:cNvPr id="74" name="CustomShape 1"/>
        <xdr:cNvSpPr/>
      </xdr:nvSpPr>
      <xdr:spPr>
        <a:xfrm>
          <a:off x="1532160" y="379800"/>
          <a:ext cx="33480" cy="360"/>
        </a:xfrm>
        <a:custGeom>
          <a:avLst/>
          <a:gdLst/>
          <a:ahLst/>
          <a:rect l="l" t="t" r="r" b="b"/>
          <a:pathLst>
            <a:path w="147" h="57">
              <a:moveTo>
                <a:pt x="0" y="35"/>
              </a:moveTo>
              <a:cubicBezTo>
                <a:pt x="5" y="44"/>
                <a:pt x="14" y="50"/>
                <a:pt x="24" y="57"/>
              </a:cubicBezTo>
              <a:close/>
              <a:moveTo>
                <a:pt x="118" y="0"/>
              </a:moveTo>
              <a:cubicBezTo>
                <a:pt x="131" y="4"/>
                <a:pt x="138" y="12"/>
                <a:pt x="147" y="19"/>
              </a:cubicBezTo>
              <a:close/>
            </a:path>
          </a:pathLst>
        </a:custGeom>
        <a:noFill/>
        <a:ln w="648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748440</xdr:colOff>
      <xdr:row>1</xdr:row>
      <xdr:rowOff>154080</xdr:rowOff>
    </xdr:from>
    <xdr:to>
      <xdr:col>1</xdr:col>
      <xdr:colOff>761040</xdr:colOff>
      <xdr:row>1</xdr:row>
      <xdr:rowOff>158400</xdr:rowOff>
    </xdr:to>
    <xdr:sp>
      <xdr:nvSpPr>
        <xdr:cNvPr id="75" name="CustomShape 1"/>
        <xdr:cNvSpPr/>
      </xdr:nvSpPr>
      <xdr:spPr>
        <a:xfrm>
          <a:off x="1464840" y="335160"/>
          <a:ext cx="12600" cy="4320"/>
        </a:xfrm>
        <a:custGeom>
          <a:avLst/>
          <a:gdLst/>
          <a:ahLst/>
          <a:rect l="l" t="t" r="r" b="b"/>
          <a:pathLst>
            <a:path w="98" h="68">
              <a:moveTo>
                <a:pt x="32" y="0"/>
              </a:moveTo>
              <a:cubicBezTo>
                <a:pt x="21" y="20"/>
                <a:pt x="58" y="52"/>
                <a:pt x="98" y="62"/>
              </a:cubicBezTo>
              <a:close/>
              <a:moveTo>
                <a:pt x="11" y="5"/>
              </a:moveTo>
              <a:cubicBezTo>
                <a:pt x="0" y="24"/>
                <a:pt x="32" y="59"/>
                <a:pt x="70" y="68"/>
              </a:cubicBezTo>
              <a:close/>
            </a:path>
          </a:pathLst>
        </a:custGeom>
        <a:noFill/>
        <a:ln w="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388800</xdr:colOff>
      <xdr:row>2</xdr:row>
      <xdr:rowOff>96120</xdr:rowOff>
    </xdr:from>
    <xdr:to>
      <xdr:col>0</xdr:col>
      <xdr:colOff>501840</xdr:colOff>
      <xdr:row>3</xdr:row>
      <xdr:rowOff>56880</xdr:rowOff>
    </xdr:to>
    <xdr:sp>
      <xdr:nvSpPr>
        <xdr:cNvPr id="76" name="CustomShape 1"/>
        <xdr:cNvSpPr/>
      </xdr:nvSpPr>
      <xdr:spPr>
        <a:xfrm>
          <a:off x="388800" y="457920"/>
          <a:ext cx="113040" cy="124200"/>
        </a:xfrm>
        <a:custGeom>
          <a:avLst/>
          <a:gdLst/>
          <a:ahLst/>
          <a:rect l="l" t="t" r="r" b="b"/>
          <a:pathLst>
            <a:path w="374" h="407">
              <a:moveTo>
                <a:pt x="0" y="45"/>
              </a:moveTo>
              <a:cubicBezTo>
                <a:pt x="31" y="25"/>
                <a:pt x="61" y="36"/>
                <a:pt x="96" y="44"/>
              </a:cubicBezTo>
              <a:cubicBezTo>
                <a:pt x="82" y="23"/>
                <a:pt x="111" y="5"/>
                <a:pt x="150" y="0"/>
              </a:cubicBezTo>
              <a:cubicBezTo>
                <a:pt x="283" y="66"/>
                <a:pt x="369" y="218"/>
                <a:pt x="374" y="351"/>
              </a:cubicBezTo>
              <a:cubicBezTo>
                <a:pt x="357" y="361"/>
                <a:pt x="322" y="369"/>
                <a:pt x="283" y="370"/>
              </a:cubicBezTo>
              <a:cubicBezTo>
                <a:pt x="249" y="389"/>
                <a:pt x="185" y="407"/>
                <a:pt x="168" y="391"/>
              </a:cubicBezTo>
              <a:cubicBezTo>
                <a:pt x="195" y="278"/>
                <a:pt x="162" y="181"/>
                <a:pt x="0" y="45"/>
              </a:cubicBezTo>
            </a:path>
          </a:pathLst>
        </a:custGeom>
        <a:solidFill>
          <a:srgbClr val="b2c4d3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383040</xdr:colOff>
      <xdr:row>2</xdr:row>
      <xdr:rowOff>93600</xdr:rowOff>
    </xdr:from>
    <xdr:to>
      <xdr:col>0</xdr:col>
      <xdr:colOff>507240</xdr:colOff>
      <xdr:row>3</xdr:row>
      <xdr:rowOff>49680</xdr:rowOff>
    </xdr:to>
    <xdr:sp>
      <xdr:nvSpPr>
        <xdr:cNvPr id="77" name="CustomShape 1"/>
        <xdr:cNvSpPr/>
      </xdr:nvSpPr>
      <xdr:spPr>
        <a:xfrm>
          <a:off x="383040" y="455400"/>
          <a:ext cx="124200" cy="119520"/>
        </a:xfrm>
        <a:custGeom>
          <a:avLst/>
          <a:gdLst/>
          <a:ahLst/>
          <a:rect l="l" t="t" r="r" b="b"/>
          <a:pathLst>
            <a:path w="398" h="419">
              <a:moveTo>
                <a:pt x="0" y="46"/>
              </a:moveTo>
              <a:cubicBezTo>
                <a:pt x="33" y="25"/>
                <a:pt x="65" y="36"/>
                <a:pt x="102" y="45"/>
              </a:cubicBezTo>
              <a:cubicBezTo>
                <a:pt x="87" y="22"/>
                <a:pt x="119" y="4"/>
                <a:pt x="160" y="0"/>
              </a:cubicBezTo>
              <a:cubicBezTo>
                <a:pt x="301" y="67"/>
                <a:pt x="392" y="225"/>
                <a:pt x="398" y="362"/>
              </a:cubicBezTo>
              <a:cubicBezTo>
                <a:pt x="380" y="372"/>
                <a:pt x="342" y="380"/>
                <a:pt x="301" y="381"/>
              </a:cubicBezTo>
              <a:cubicBezTo>
                <a:pt x="266" y="401"/>
                <a:pt x="198" y="419"/>
                <a:pt x="179" y="404"/>
              </a:cubicBezTo>
              <a:cubicBezTo>
                <a:pt x="208" y="286"/>
                <a:pt x="173" y="187"/>
                <a:pt x="0" y="46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417960</xdr:colOff>
      <xdr:row>2</xdr:row>
      <xdr:rowOff>107640</xdr:rowOff>
    </xdr:from>
    <xdr:to>
      <xdr:col>0</xdr:col>
      <xdr:colOff>438840</xdr:colOff>
      <xdr:row>2</xdr:row>
      <xdr:rowOff>113400</xdr:rowOff>
    </xdr:to>
    <xdr:sp>
      <xdr:nvSpPr>
        <xdr:cNvPr id="78" name="CustomShape 1"/>
        <xdr:cNvSpPr/>
      </xdr:nvSpPr>
      <xdr:spPr>
        <a:xfrm>
          <a:off x="417960" y="469440"/>
          <a:ext cx="20880" cy="5760"/>
        </a:xfrm>
        <a:custGeom>
          <a:avLst/>
          <a:gdLst/>
          <a:ahLst/>
          <a:rect l="l" t="t" r="r" b="b"/>
          <a:pathLst>
            <a:path w="113" h="62">
              <a:moveTo>
                <a:pt x="113" y="62"/>
              </a:moveTo>
              <a:cubicBezTo>
                <a:pt x="84" y="37"/>
                <a:pt x="31" y="21"/>
                <a:pt x="0" y="0"/>
              </a:cubicBezTo>
            </a:path>
          </a:pathLst>
        </a:custGeom>
        <a:noFill/>
        <a:ln w="82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3960</xdr:colOff>
      <xdr:row>3</xdr:row>
      <xdr:rowOff>153360</xdr:rowOff>
    </xdr:from>
    <xdr:to>
      <xdr:col>2</xdr:col>
      <xdr:colOff>100080</xdr:colOff>
      <xdr:row>5</xdr:row>
      <xdr:rowOff>74520</xdr:rowOff>
    </xdr:to>
    <xdr:sp>
      <xdr:nvSpPr>
        <xdr:cNvPr id="79" name="CustomShape 1"/>
        <xdr:cNvSpPr/>
      </xdr:nvSpPr>
      <xdr:spPr>
        <a:xfrm>
          <a:off x="3960" y="678600"/>
          <a:ext cx="2032200" cy="247320"/>
        </a:xfrm>
        <a:custGeom>
          <a:avLst/>
          <a:gdLst/>
          <a:ahLst/>
          <a:rect l="l" t="t" r="r" b="b"/>
          <a:pathLst>
            <a:path w="5355" h="791">
              <a:moveTo>
                <a:pt x="4891" y="280"/>
              </a:moveTo>
              <a:cubicBezTo>
                <a:pt x="4827" y="280"/>
                <a:pt x="4768" y="289"/>
                <a:pt x="4713" y="308"/>
              </a:cubicBezTo>
              <a:cubicBezTo>
                <a:pt x="4660" y="328"/>
                <a:pt x="4616" y="354"/>
                <a:pt x="4584" y="389"/>
              </a:cubicBezTo>
              <a:cubicBezTo>
                <a:pt x="4552" y="423"/>
                <a:pt x="4536" y="460"/>
                <a:pt x="4536" y="499"/>
              </a:cubicBezTo>
              <a:cubicBezTo>
                <a:pt x="4536" y="537"/>
                <a:pt x="4552" y="574"/>
                <a:pt x="4585" y="609"/>
              </a:cubicBezTo>
              <a:cubicBezTo>
                <a:pt x="4616" y="644"/>
                <a:pt x="4660" y="672"/>
                <a:pt x="4714" y="691"/>
              </a:cubicBezTo>
              <a:cubicBezTo>
                <a:pt x="4769" y="711"/>
                <a:pt x="4828" y="720"/>
                <a:pt x="4890" y="720"/>
              </a:cubicBezTo>
              <a:cubicBezTo>
                <a:pt x="4954" y="720"/>
                <a:pt x="5013" y="711"/>
                <a:pt x="5070" y="692"/>
              </a:cubicBezTo>
              <a:cubicBezTo>
                <a:pt x="5127" y="672"/>
                <a:pt x="5170" y="646"/>
                <a:pt x="5201" y="613"/>
              </a:cubicBezTo>
              <a:cubicBezTo>
                <a:pt x="5231" y="580"/>
                <a:pt x="5247" y="542"/>
                <a:pt x="5247" y="501"/>
              </a:cubicBezTo>
              <a:cubicBezTo>
                <a:pt x="5247" y="438"/>
                <a:pt x="5212" y="385"/>
                <a:pt x="5144" y="343"/>
              </a:cubicBezTo>
              <a:cubicBezTo>
                <a:pt x="5076" y="301"/>
                <a:pt x="4991" y="280"/>
                <a:pt x="4891" y="280"/>
              </a:cubicBezTo>
              <a:close/>
              <a:moveTo>
                <a:pt x="5355" y="225"/>
              </a:moveTo>
              <a:lnTo>
                <a:pt x="5355" y="772"/>
              </a:lnTo>
              <a:lnTo>
                <a:pt x="5240" y="772"/>
              </a:lnTo>
              <a:lnTo>
                <a:pt x="5240" y="678"/>
              </a:lnTo>
              <a:cubicBezTo>
                <a:pt x="5191" y="714"/>
                <a:pt x="5137" y="741"/>
                <a:pt x="5077" y="759"/>
              </a:cubicBezTo>
              <a:cubicBezTo>
                <a:pt x="5016" y="777"/>
                <a:pt x="4951" y="785"/>
                <a:pt x="4880" y="785"/>
              </a:cubicBezTo>
              <a:cubicBezTo>
                <a:pt x="4752" y="785"/>
                <a:pt x="4643" y="757"/>
                <a:pt x="4554" y="702"/>
              </a:cubicBezTo>
              <a:cubicBezTo>
                <a:pt x="4463" y="646"/>
                <a:pt x="4418" y="577"/>
                <a:pt x="4418" y="497"/>
              </a:cubicBezTo>
              <a:cubicBezTo>
                <a:pt x="4418" y="418"/>
                <a:pt x="4464" y="351"/>
                <a:pt x="4555" y="295"/>
              </a:cubicBezTo>
              <a:cubicBezTo>
                <a:pt x="4646" y="239"/>
                <a:pt x="4755" y="211"/>
                <a:pt x="4883" y="211"/>
              </a:cubicBezTo>
              <a:cubicBezTo>
                <a:pt x="4957" y="211"/>
                <a:pt x="5023" y="221"/>
                <a:pt x="5082" y="240"/>
              </a:cubicBezTo>
              <a:cubicBezTo>
                <a:pt x="5142" y="259"/>
                <a:pt x="5195" y="287"/>
                <a:pt x="5240" y="325"/>
              </a:cubicBezTo>
              <a:lnTo>
                <a:pt x="5240" y="225"/>
              </a:lnTo>
              <a:lnTo>
                <a:pt x="5355" y="225"/>
              </a:lnTo>
              <a:close/>
              <a:moveTo>
                <a:pt x="3985" y="21"/>
              </a:moveTo>
              <a:lnTo>
                <a:pt x="4099" y="21"/>
              </a:lnTo>
              <a:lnTo>
                <a:pt x="4099" y="225"/>
              </a:lnTo>
              <a:lnTo>
                <a:pt x="4283" y="225"/>
              </a:lnTo>
              <a:lnTo>
                <a:pt x="4283" y="285"/>
              </a:lnTo>
              <a:lnTo>
                <a:pt x="4099" y="285"/>
              </a:lnTo>
              <a:lnTo>
                <a:pt x="4099" y="772"/>
              </a:lnTo>
              <a:lnTo>
                <a:pt x="3985" y="772"/>
              </a:lnTo>
              <a:lnTo>
                <a:pt x="3985" y="285"/>
              </a:lnTo>
              <a:lnTo>
                <a:pt x="3827" y="285"/>
              </a:lnTo>
              <a:lnTo>
                <a:pt x="3827" y="225"/>
              </a:lnTo>
              <a:lnTo>
                <a:pt x="3985" y="225"/>
              </a:lnTo>
              <a:lnTo>
                <a:pt x="3985" y="21"/>
              </a:lnTo>
              <a:close/>
              <a:moveTo>
                <a:pt x="2853" y="225"/>
              </a:moveTo>
              <a:lnTo>
                <a:pt x="2968" y="225"/>
              </a:lnTo>
              <a:lnTo>
                <a:pt x="2968" y="323"/>
              </a:lnTo>
              <a:cubicBezTo>
                <a:pt x="3015" y="285"/>
                <a:pt x="3066" y="257"/>
                <a:pt x="3123" y="239"/>
              </a:cubicBezTo>
              <a:cubicBezTo>
                <a:pt x="3178" y="221"/>
                <a:pt x="3240" y="211"/>
                <a:pt x="3306" y="211"/>
              </a:cubicBezTo>
              <a:cubicBezTo>
                <a:pt x="3373" y="211"/>
                <a:pt x="3433" y="222"/>
                <a:pt x="3486" y="243"/>
              </a:cubicBezTo>
              <a:cubicBezTo>
                <a:pt x="3538" y="263"/>
                <a:pt x="3576" y="291"/>
                <a:pt x="3601" y="326"/>
              </a:cubicBezTo>
              <a:cubicBezTo>
                <a:pt x="3626" y="361"/>
                <a:pt x="3639" y="416"/>
                <a:pt x="3639" y="491"/>
              </a:cubicBezTo>
              <a:lnTo>
                <a:pt x="3639" y="772"/>
              </a:lnTo>
              <a:lnTo>
                <a:pt x="3523" y="772"/>
              </a:lnTo>
              <a:lnTo>
                <a:pt x="3523" y="511"/>
              </a:lnTo>
              <a:cubicBezTo>
                <a:pt x="3523" y="448"/>
                <a:pt x="3519" y="407"/>
                <a:pt x="3510" y="385"/>
              </a:cubicBezTo>
              <a:cubicBezTo>
                <a:pt x="3496" y="349"/>
                <a:pt x="3470" y="322"/>
                <a:pt x="3432" y="304"/>
              </a:cubicBezTo>
              <a:cubicBezTo>
                <a:pt x="3394" y="285"/>
                <a:pt x="3345" y="276"/>
                <a:pt x="3283" y="276"/>
              </a:cubicBezTo>
              <a:cubicBezTo>
                <a:pt x="3213" y="276"/>
                <a:pt x="3149" y="290"/>
                <a:pt x="3095" y="318"/>
              </a:cubicBezTo>
              <a:cubicBezTo>
                <a:pt x="3039" y="346"/>
                <a:pt x="3002" y="381"/>
                <a:pt x="2985" y="423"/>
              </a:cubicBezTo>
              <a:cubicBezTo>
                <a:pt x="2974" y="450"/>
                <a:pt x="2968" y="499"/>
                <a:pt x="2968" y="571"/>
              </a:cubicBezTo>
              <a:lnTo>
                <a:pt x="2968" y="772"/>
              </a:lnTo>
              <a:lnTo>
                <a:pt x="2853" y="772"/>
              </a:lnTo>
              <a:lnTo>
                <a:pt x="2853" y="225"/>
              </a:lnTo>
              <a:close/>
              <a:moveTo>
                <a:pt x="2515" y="443"/>
              </a:moveTo>
              <a:cubicBezTo>
                <a:pt x="2499" y="405"/>
                <a:pt x="2477" y="376"/>
                <a:pt x="2447" y="353"/>
              </a:cubicBezTo>
              <a:cubicBezTo>
                <a:pt x="2417" y="331"/>
                <a:pt x="2378" y="313"/>
                <a:pt x="2329" y="299"/>
              </a:cubicBezTo>
              <a:cubicBezTo>
                <a:pt x="2281" y="285"/>
                <a:pt x="2229" y="278"/>
                <a:pt x="2175" y="278"/>
              </a:cubicBezTo>
              <a:cubicBezTo>
                <a:pt x="2086" y="278"/>
                <a:pt x="2010" y="295"/>
                <a:pt x="1946" y="330"/>
              </a:cubicBezTo>
              <a:cubicBezTo>
                <a:pt x="1900" y="355"/>
                <a:pt x="1864" y="393"/>
                <a:pt x="1840" y="443"/>
              </a:cubicBezTo>
              <a:lnTo>
                <a:pt x="2515" y="443"/>
              </a:lnTo>
              <a:close/>
              <a:moveTo>
                <a:pt x="2513" y="591"/>
              </a:moveTo>
              <a:lnTo>
                <a:pt x="2611" y="622"/>
              </a:lnTo>
              <a:cubicBezTo>
                <a:pt x="2579" y="660"/>
                <a:pt x="2542" y="691"/>
                <a:pt x="2500" y="714"/>
              </a:cubicBezTo>
              <a:cubicBezTo>
                <a:pt x="2458" y="737"/>
                <a:pt x="2410" y="755"/>
                <a:pt x="2358" y="767"/>
              </a:cubicBezTo>
              <a:cubicBezTo>
                <a:pt x="2306" y="779"/>
                <a:pt x="2246" y="785"/>
                <a:pt x="2180" y="785"/>
              </a:cubicBezTo>
              <a:cubicBezTo>
                <a:pt x="2033" y="785"/>
                <a:pt x="1918" y="757"/>
                <a:pt x="1835" y="698"/>
              </a:cubicBezTo>
              <a:cubicBezTo>
                <a:pt x="1752" y="640"/>
                <a:pt x="1711" y="573"/>
                <a:pt x="1711" y="499"/>
              </a:cubicBezTo>
              <a:cubicBezTo>
                <a:pt x="1711" y="430"/>
                <a:pt x="1745" y="369"/>
                <a:pt x="1816" y="315"/>
              </a:cubicBezTo>
              <a:cubicBezTo>
                <a:pt x="1905" y="246"/>
                <a:pt x="2024" y="211"/>
                <a:pt x="2174" y="211"/>
              </a:cubicBezTo>
              <a:cubicBezTo>
                <a:pt x="2328" y="211"/>
                <a:pt x="2450" y="247"/>
                <a:pt x="2542" y="317"/>
              </a:cubicBezTo>
              <a:cubicBezTo>
                <a:pt x="2607" y="367"/>
                <a:pt x="2640" y="429"/>
                <a:pt x="2642" y="504"/>
              </a:cubicBezTo>
              <a:lnTo>
                <a:pt x="1829" y="504"/>
              </a:lnTo>
              <a:cubicBezTo>
                <a:pt x="1832" y="567"/>
                <a:pt x="1864" y="619"/>
                <a:pt x="1930" y="660"/>
              </a:cubicBezTo>
              <a:cubicBezTo>
                <a:pt x="1994" y="701"/>
                <a:pt x="2074" y="720"/>
                <a:pt x="2170" y="720"/>
              </a:cubicBezTo>
              <a:cubicBezTo>
                <a:pt x="2215" y="720"/>
                <a:pt x="2260" y="716"/>
                <a:pt x="2304" y="706"/>
              </a:cubicBezTo>
              <a:cubicBezTo>
                <a:pt x="2347" y="696"/>
                <a:pt x="2384" y="684"/>
                <a:pt x="2415" y="668"/>
              </a:cubicBezTo>
              <a:cubicBezTo>
                <a:pt x="2445" y="652"/>
                <a:pt x="2479" y="626"/>
                <a:pt x="2513" y="591"/>
              </a:cubicBezTo>
              <a:close/>
              <a:moveTo>
                <a:pt x="1399" y="225"/>
              </a:moveTo>
              <a:lnTo>
                <a:pt x="1514" y="225"/>
              </a:lnTo>
              <a:lnTo>
                <a:pt x="1514" y="772"/>
              </a:lnTo>
              <a:lnTo>
                <a:pt x="1399" y="772"/>
              </a:lnTo>
              <a:lnTo>
                <a:pt x="1399" y="225"/>
              </a:lnTo>
              <a:close/>
              <a:moveTo>
                <a:pt x="1456" y="0"/>
              </a:moveTo>
              <a:cubicBezTo>
                <a:pt x="1483" y="0"/>
                <a:pt x="1505" y="6"/>
                <a:pt x="1523" y="18"/>
              </a:cubicBezTo>
              <a:cubicBezTo>
                <a:pt x="1542" y="29"/>
                <a:pt x="1551" y="43"/>
                <a:pt x="1551" y="59"/>
              </a:cubicBezTo>
              <a:cubicBezTo>
                <a:pt x="1551" y="74"/>
                <a:pt x="1542" y="88"/>
                <a:pt x="1523" y="100"/>
              </a:cubicBezTo>
              <a:cubicBezTo>
                <a:pt x="1505" y="111"/>
                <a:pt x="1483" y="117"/>
                <a:pt x="1456" y="117"/>
              </a:cubicBezTo>
              <a:cubicBezTo>
                <a:pt x="1430" y="117"/>
                <a:pt x="1408" y="111"/>
                <a:pt x="1389" y="100"/>
              </a:cubicBezTo>
              <a:cubicBezTo>
                <a:pt x="1371" y="88"/>
                <a:pt x="1362" y="74"/>
                <a:pt x="1362" y="59"/>
              </a:cubicBezTo>
              <a:cubicBezTo>
                <a:pt x="1362" y="43"/>
                <a:pt x="1371" y="29"/>
                <a:pt x="1389" y="18"/>
              </a:cubicBezTo>
              <a:cubicBezTo>
                <a:pt x="1408" y="6"/>
                <a:pt x="1430" y="0"/>
                <a:pt x="1456" y="0"/>
              </a:cubicBezTo>
              <a:close/>
              <a:moveTo>
                <a:pt x="1189" y="169"/>
              </a:moveTo>
              <a:lnTo>
                <a:pt x="1093" y="214"/>
              </a:lnTo>
              <a:cubicBezTo>
                <a:pt x="1041" y="172"/>
                <a:pt x="977" y="140"/>
                <a:pt x="903" y="118"/>
              </a:cubicBezTo>
              <a:cubicBezTo>
                <a:pt x="829" y="97"/>
                <a:pt x="747" y="86"/>
                <a:pt x="659" y="86"/>
              </a:cubicBezTo>
              <a:cubicBezTo>
                <a:pt x="561" y="86"/>
                <a:pt x="472" y="100"/>
                <a:pt x="389" y="128"/>
              </a:cubicBezTo>
              <a:cubicBezTo>
                <a:pt x="306" y="157"/>
                <a:pt x="242" y="195"/>
                <a:pt x="197" y="242"/>
              </a:cubicBezTo>
              <a:cubicBezTo>
                <a:pt x="150" y="290"/>
                <a:pt x="128" y="344"/>
                <a:pt x="128" y="404"/>
              </a:cubicBezTo>
              <a:cubicBezTo>
                <a:pt x="128" y="494"/>
                <a:pt x="179" y="569"/>
                <a:pt x="280" y="630"/>
              </a:cubicBezTo>
              <a:cubicBezTo>
                <a:pt x="382" y="691"/>
                <a:pt x="510" y="720"/>
                <a:pt x="666" y="720"/>
              </a:cubicBezTo>
              <a:cubicBezTo>
                <a:pt x="836" y="720"/>
                <a:pt x="979" y="680"/>
                <a:pt x="1093" y="599"/>
              </a:cubicBezTo>
              <a:lnTo>
                <a:pt x="1189" y="643"/>
              </a:lnTo>
              <a:cubicBezTo>
                <a:pt x="1128" y="691"/>
                <a:pt x="1053" y="727"/>
                <a:pt x="962" y="752"/>
              </a:cubicBezTo>
              <a:cubicBezTo>
                <a:pt x="871" y="778"/>
                <a:pt x="770" y="791"/>
                <a:pt x="658" y="791"/>
              </a:cubicBezTo>
              <a:cubicBezTo>
                <a:pt x="445" y="791"/>
                <a:pt x="277" y="748"/>
                <a:pt x="154" y="661"/>
              </a:cubicBezTo>
              <a:cubicBezTo>
                <a:pt x="51" y="589"/>
                <a:pt x="0" y="501"/>
                <a:pt x="0" y="398"/>
              </a:cubicBezTo>
              <a:cubicBezTo>
                <a:pt x="0" y="290"/>
                <a:pt x="62" y="198"/>
                <a:pt x="187" y="125"/>
              </a:cubicBezTo>
              <a:cubicBezTo>
                <a:pt x="312" y="50"/>
                <a:pt x="468" y="14"/>
                <a:pt x="657" y="14"/>
              </a:cubicBezTo>
              <a:cubicBezTo>
                <a:pt x="770" y="14"/>
                <a:pt x="872" y="27"/>
                <a:pt x="965" y="55"/>
              </a:cubicBezTo>
              <a:cubicBezTo>
                <a:pt x="1056" y="81"/>
                <a:pt x="1131" y="119"/>
                <a:pt x="1189" y="169"/>
              </a:cubicBezTo>
              <a:close/>
            </a:path>
          </a:pathLst>
        </a:custGeom>
        <a:solidFill>
          <a:srgbClr val="e30613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3</xdr:row>
      <xdr:rowOff>151560</xdr:rowOff>
    </xdr:from>
    <xdr:to>
      <xdr:col>2</xdr:col>
      <xdr:colOff>107640</xdr:colOff>
      <xdr:row>5</xdr:row>
      <xdr:rowOff>76320</xdr:rowOff>
    </xdr:to>
    <xdr:sp>
      <xdr:nvSpPr>
        <xdr:cNvPr id="80" name="CustomShape 1"/>
        <xdr:cNvSpPr/>
      </xdr:nvSpPr>
      <xdr:spPr>
        <a:xfrm>
          <a:off x="0" y="676800"/>
          <a:ext cx="2043720" cy="250920"/>
        </a:xfrm>
        <a:custGeom>
          <a:avLst/>
          <a:gdLst/>
          <a:ahLst/>
          <a:rect l="l" t="t" r="r" b="b"/>
          <a:pathLst>
            <a:path w="5377" h="803">
              <a:moveTo>
                <a:pt x="4912" y="283"/>
              </a:moveTo>
              <a:cubicBezTo>
                <a:pt x="4846" y="283"/>
                <a:pt x="4787" y="293"/>
                <a:pt x="4733" y="313"/>
              </a:cubicBezTo>
              <a:cubicBezTo>
                <a:pt x="4678" y="332"/>
                <a:pt x="4635" y="359"/>
                <a:pt x="4602" y="395"/>
              </a:cubicBezTo>
              <a:cubicBezTo>
                <a:pt x="4571" y="430"/>
                <a:pt x="4554" y="467"/>
                <a:pt x="4554" y="507"/>
              </a:cubicBezTo>
              <a:cubicBezTo>
                <a:pt x="4554" y="546"/>
                <a:pt x="4571" y="583"/>
                <a:pt x="4603" y="619"/>
              </a:cubicBezTo>
              <a:cubicBezTo>
                <a:pt x="4635" y="654"/>
                <a:pt x="4679" y="682"/>
                <a:pt x="4734" y="702"/>
              </a:cubicBezTo>
              <a:cubicBezTo>
                <a:pt x="4789" y="722"/>
                <a:pt x="4847" y="732"/>
                <a:pt x="4911" y="732"/>
              </a:cubicBezTo>
              <a:cubicBezTo>
                <a:pt x="4974" y="732"/>
                <a:pt x="5034" y="722"/>
                <a:pt x="5091" y="702"/>
              </a:cubicBezTo>
              <a:cubicBezTo>
                <a:pt x="5147" y="683"/>
                <a:pt x="5191" y="656"/>
                <a:pt x="5222" y="622"/>
              </a:cubicBezTo>
              <a:cubicBezTo>
                <a:pt x="5253" y="588"/>
                <a:pt x="5268" y="551"/>
                <a:pt x="5268" y="509"/>
              </a:cubicBezTo>
              <a:cubicBezTo>
                <a:pt x="5268" y="445"/>
                <a:pt x="5234" y="391"/>
                <a:pt x="5165" y="348"/>
              </a:cubicBezTo>
              <a:cubicBezTo>
                <a:pt x="5096" y="305"/>
                <a:pt x="5012" y="283"/>
                <a:pt x="4912" y="283"/>
              </a:cubicBezTo>
              <a:close/>
              <a:moveTo>
                <a:pt x="5377" y="228"/>
              </a:moveTo>
              <a:lnTo>
                <a:pt x="5377" y="784"/>
              </a:lnTo>
              <a:lnTo>
                <a:pt x="5261" y="784"/>
              </a:lnTo>
              <a:lnTo>
                <a:pt x="5261" y="688"/>
              </a:lnTo>
              <a:cubicBezTo>
                <a:pt x="5213" y="725"/>
                <a:pt x="5158" y="753"/>
                <a:pt x="5097" y="771"/>
              </a:cubicBezTo>
              <a:cubicBezTo>
                <a:pt x="5037" y="789"/>
                <a:pt x="4970" y="798"/>
                <a:pt x="4899" y="798"/>
              </a:cubicBezTo>
              <a:cubicBezTo>
                <a:pt x="4771" y="798"/>
                <a:pt x="4663" y="770"/>
                <a:pt x="4572" y="712"/>
              </a:cubicBezTo>
              <a:cubicBezTo>
                <a:pt x="4482" y="655"/>
                <a:pt x="4437" y="586"/>
                <a:pt x="4437" y="504"/>
              </a:cubicBezTo>
              <a:cubicBezTo>
                <a:pt x="4437" y="425"/>
                <a:pt x="4482" y="356"/>
                <a:pt x="4573" y="300"/>
              </a:cubicBezTo>
              <a:cubicBezTo>
                <a:pt x="4665" y="243"/>
                <a:pt x="4774" y="214"/>
                <a:pt x="4902" y="214"/>
              </a:cubicBezTo>
              <a:cubicBezTo>
                <a:pt x="4976" y="214"/>
                <a:pt x="5043" y="224"/>
                <a:pt x="5103" y="243"/>
              </a:cubicBezTo>
              <a:cubicBezTo>
                <a:pt x="5164" y="262"/>
                <a:pt x="5216" y="291"/>
                <a:pt x="5261" y="330"/>
              </a:cubicBezTo>
              <a:lnTo>
                <a:pt x="5261" y="228"/>
              </a:lnTo>
              <a:lnTo>
                <a:pt x="5377" y="228"/>
              </a:lnTo>
              <a:close/>
              <a:moveTo>
                <a:pt x="4001" y="21"/>
              </a:moveTo>
              <a:lnTo>
                <a:pt x="4116" y="21"/>
              </a:lnTo>
              <a:lnTo>
                <a:pt x="4116" y="228"/>
              </a:lnTo>
              <a:lnTo>
                <a:pt x="4299" y="228"/>
              </a:lnTo>
              <a:lnTo>
                <a:pt x="4299" y="290"/>
              </a:lnTo>
              <a:lnTo>
                <a:pt x="4116" y="290"/>
              </a:lnTo>
              <a:lnTo>
                <a:pt x="4116" y="784"/>
              </a:lnTo>
              <a:lnTo>
                <a:pt x="4001" y="784"/>
              </a:lnTo>
              <a:lnTo>
                <a:pt x="4001" y="290"/>
              </a:lnTo>
              <a:lnTo>
                <a:pt x="3843" y="290"/>
              </a:lnTo>
              <a:lnTo>
                <a:pt x="3843" y="228"/>
              </a:lnTo>
              <a:lnTo>
                <a:pt x="4001" y="228"/>
              </a:lnTo>
              <a:lnTo>
                <a:pt x="4001" y="21"/>
              </a:lnTo>
              <a:close/>
              <a:moveTo>
                <a:pt x="2864" y="228"/>
              </a:moveTo>
              <a:lnTo>
                <a:pt x="2981" y="228"/>
              </a:lnTo>
              <a:lnTo>
                <a:pt x="2981" y="328"/>
              </a:lnTo>
              <a:cubicBezTo>
                <a:pt x="3027" y="290"/>
                <a:pt x="3079" y="261"/>
                <a:pt x="3135" y="242"/>
              </a:cubicBezTo>
              <a:cubicBezTo>
                <a:pt x="3191" y="224"/>
                <a:pt x="3253" y="214"/>
                <a:pt x="3320" y="214"/>
              </a:cubicBezTo>
              <a:cubicBezTo>
                <a:pt x="3387" y="214"/>
                <a:pt x="3448" y="225"/>
                <a:pt x="3500" y="246"/>
              </a:cubicBezTo>
              <a:cubicBezTo>
                <a:pt x="3553" y="267"/>
                <a:pt x="3591" y="296"/>
                <a:pt x="3616" y="331"/>
              </a:cubicBezTo>
              <a:cubicBezTo>
                <a:pt x="3641" y="367"/>
                <a:pt x="3654" y="422"/>
                <a:pt x="3654" y="498"/>
              </a:cubicBezTo>
              <a:lnTo>
                <a:pt x="3654" y="784"/>
              </a:lnTo>
              <a:lnTo>
                <a:pt x="3538" y="784"/>
              </a:lnTo>
              <a:lnTo>
                <a:pt x="3538" y="519"/>
              </a:lnTo>
              <a:cubicBezTo>
                <a:pt x="3538" y="455"/>
                <a:pt x="3533" y="413"/>
                <a:pt x="3525" y="391"/>
              </a:cubicBezTo>
              <a:cubicBezTo>
                <a:pt x="3510" y="354"/>
                <a:pt x="3484" y="327"/>
                <a:pt x="3446" y="308"/>
              </a:cubicBezTo>
              <a:cubicBezTo>
                <a:pt x="3407" y="290"/>
                <a:pt x="3358" y="280"/>
                <a:pt x="3296" y="280"/>
              </a:cubicBezTo>
              <a:cubicBezTo>
                <a:pt x="3226" y="280"/>
                <a:pt x="3162" y="294"/>
                <a:pt x="3107" y="323"/>
              </a:cubicBezTo>
              <a:cubicBezTo>
                <a:pt x="3051" y="352"/>
                <a:pt x="3014" y="387"/>
                <a:pt x="2997" y="429"/>
              </a:cubicBezTo>
              <a:cubicBezTo>
                <a:pt x="2986" y="457"/>
                <a:pt x="2981" y="507"/>
                <a:pt x="2981" y="580"/>
              </a:cubicBezTo>
              <a:lnTo>
                <a:pt x="2981" y="784"/>
              </a:lnTo>
              <a:lnTo>
                <a:pt x="2864" y="784"/>
              </a:lnTo>
              <a:lnTo>
                <a:pt x="2864" y="228"/>
              </a:lnTo>
              <a:close/>
              <a:moveTo>
                <a:pt x="2525" y="450"/>
              </a:moveTo>
              <a:cubicBezTo>
                <a:pt x="2510" y="412"/>
                <a:pt x="2487" y="382"/>
                <a:pt x="2457" y="359"/>
              </a:cubicBezTo>
              <a:cubicBezTo>
                <a:pt x="2427" y="336"/>
                <a:pt x="2388" y="317"/>
                <a:pt x="2339" y="303"/>
              </a:cubicBezTo>
              <a:cubicBezTo>
                <a:pt x="2290" y="289"/>
                <a:pt x="2238" y="282"/>
                <a:pt x="2184" y="282"/>
              </a:cubicBezTo>
              <a:cubicBezTo>
                <a:pt x="2094" y="282"/>
                <a:pt x="2019" y="300"/>
                <a:pt x="1954" y="335"/>
              </a:cubicBezTo>
              <a:cubicBezTo>
                <a:pt x="1907" y="360"/>
                <a:pt x="1872" y="399"/>
                <a:pt x="1848" y="450"/>
              </a:cubicBezTo>
              <a:lnTo>
                <a:pt x="2525" y="450"/>
              </a:lnTo>
              <a:close/>
              <a:moveTo>
                <a:pt x="2524" y="600"/>
              </a:moveTo>
              <a:lnTo>
                <a:pt x="2622" y="631"/>
              </a:lnTo>
              <a:cubicBezTo>
                <a:pt x="2589" y="670"/>
                <a:pt x="2552" y="701"/>
                <a:pt x="2511" y="725"/>
              </a:cubicBezTo>
              <a:cubicBezTo>
                <a:pt x="2468" y="749"/>
                <a:pt x="2420" y="767"/>
                <a:pt x="2367" y="780"/>
              </a:cubicBezTo>
              <a:cubicBezTo>
                <a:pt x="2316" y="792"/>
                <a:pt x="2255" y="798"/>
                <a:pt x="2189" y="798"/>
              </a:cubicBezTo>
              <a:cubicBezTo>
                <a:pt x="2042" y="798"/>
                <a:pt x="1925" y="769"/>
                <a:pt x="1843" y="708"/>
              </a:cubicBezTo>
              <a:cubicBezTo>
                <a:pt x="1759" y="649"/>
                <a:pt x="1718" y="582"/>
                <a:pt x="1718" y="507"/>
              </a:cubicBezTo>
              <a:cubicBezTo>
                <a:pt x="1718" y="437"/>
                <a:pt x="1753" y="375"/>
                <a:pt x="1823" y="320"/>
              </a:cubicBezTo>
              <a:cubicBezTo>
                <a:pt x="1913" y="249"/>
                <a:pt x="2032" y="214"/>
                <a:pt x="2183" y="214"/>
              </a:cubicBezTo>
              <a:cubicBezTo>
                <a:pt x="2337" y="214"/>
                <a:pt x="2461" y="250"/>
                <a:pt x="2552" y="322"/>
              </a:cubicBezTo>
              <a:cubicBezTo>
                <a:pt x="2618" y="373"/>
                <a:pt x="2651" y="436"/>
                <a:pt x="2652" y="512"/>
              </a:cubicBezTo>
              <a:lnTo>
                <a:pt x="1837" y="512"/>
              </a:lnTo>
              <a:cubicBezTo>
                <a:pt x="1839" y="576"/>
                <a:pt x="1872" y="629"/>
                <a:pt x="1938" y="670"/>
              </a:cubicBezTo>
              <a:cubicBezTo>
                <a:pt x="2002" y="711"/>
                <a:pt x="2083" y="732"/>
                <a:pt x="2178" y="732"/>
              </a:cubicBezTo>
              <a:cubicBezTo>
                <a:pt x="2224" y="732"/>
                <a:pt x="2269" y="727"/>
                <a:pt x="2314" y="717"/>
              </a:cubicBezTo>
              <a:cubicBezTo>
                <a:pt x="2357" y="707"/>
                <a:pt x="2394" y="694"/>
                <a:pt x="2424" y="678"/>
              </a:cubicBezTo>
              <a:cubicBezTo>
                <a:pt x="2455" y="662"/>
                <a:pt x="2489" y="636"/>
                <a:pt x="2524" y="600"/>
              </a:cubicBezTo>
              <a:close/>
              <a:moveTo>
                <a:pt x="1404" y="228"/>
              </a:moveTo>
              <a:lnTo>
                <a:pt x="1521" y="228"/>
              </a:lnTo>
              <a:lnTo>
                <a:pt x="1521" y="784"/>
              </a:lnTo>
              <a:lnTo>
                <a:pt x="1404" y="784"/>
              </a:lnTo>
              <a:lnTo>
                <a:pt x="1404" y="228"/>
              </a:lnTo>
              <a:close/>
              <a:moveTo>
                <a:pt x="1462" y="0"/>
              </a:moveTo>
              <a:cubicBezTo>
                <a:pt x="1489" y="0"/>
                <a:pt x="1511" y="6"/>
                <a:pt x="1529" y="17"/>
              </a:cubicBezTo>
              <a:cubicBezTo>
                <a:pt x="1549" y="29"/>
                <a:pt x="1558" y="43"/>
                <a:pt x="1558" y="59"/>
              </a:cubicBezTo>
              <a:cubicBezTo>
                <a:pt x="1558" y="75"/>
                <a:pt x="1549" y="89"/>
                <a:pt x="1529" y="101"/>
              </a:cubicBezTo>
              <a:cubicBezTo>
                <a:pt x="1511" y="112"/>
                <a:pt x="1489" y="118"/>
                <a:pt x="1462" y="118"/>
              </a:cubicBezTo>
              <a:cubicBezTo>
                <a:pt x="1436" y="118"/>
                <a:pt x="1414" y="112"/>
                <a:pt x="1396" y="101"/>
              </a:cubicBezTo>
              <a:cubicBezTo>
                <a:pt x="1376" y="89"/>
                <a:pt x="1368" y="75"/>
                <a:pt x="1368" y="59"/>
              </a:cubicBezTo>
              <a:cubicBezTo>
                <a:pt x="1368" y="43"/>
                <a:pt x="1376" y="29"/>
                <a:pt x="1396" y="17"/>
              </a:cubicBezTo>
              <a:cubicBezTo>
                <a:pt x="1414" y="6"/>
                <a:pt x="1436" y="0"/>
                <a:pt x="1462" y="0"/>
              </a:cubicBezTo>
              <a:close/>
              <a:moveTo>
                <a:pt x="1194" y="171"/>
              </a:moveTo>
              <a:lnTo>
                <a:pt x="1098" y="217"/>
              </a:lnTo>
              <a:cubicBezTo>
                <a:pt x="1045" y="174"/>
                <a:pt x="981" y="142"/>
                <a:pt x="906" y="120"/>
              </a:cubicBezTo>
              <a:cubicBezTo>
                <a:pt x="832" y="97"/>
                <a:pt x="751" y="87"/>
                <a:pt x="661" y="87"/>
              </a:cubicBezTo>
              <a:cubicBezTo>
                <a:pt x="563" y="87"/>
                <a:pt x="473" y="101"/>
                <a:pt x="390" y="130"/>
              </a:cubicBezTo>
              <a:cubicBezTo>
                <a:pt x="308" y="159"/>
                <a:pt x="243" y="197"/>
                <a:pt x="197" y="246"/>
              </a:cubicBezTo>
              <a:cubicBezTo>
                <a:pt x="152" y="294"/>
                <a:pt x="129" y="349"/>
                <a:pt x="129" y="410"/>
              </a:cubicBezTo>
              <a:cubicBezTo>
                <a:pt x="129" y="501"/>
                <a:pt x="180" y="578"/>
                <a:pt x="282" y="639"/>
              </a:cubicBezTo>
              <a:cubicBezTo>
                <a:pt x="384" y="701"/>
                <a:pt x="512" y="732"/>
                <a:pt x="669" y="732"/>
              </a:cubicBezTo>
              <a:cubicBezTo>
                <a:pt x="840" y="732"/>
                <a:pt x="982" y="690"/>
                <a:pt x="1098" y="608"/>
              </a:cubicBezTo>
              <a:lnTo>
                <a:pt x="1194" y="653"/>
              </a:lnTo>
              <a:cubicBezTo>
                <a:pt x="1133" y="701"/>
                <a:pt x="1057" y="738"/>
                <a:pt x="966" y="764"/>
              </a:cubicBezTo>
              <a:cubicBezTo>
                <a:pt x="876" y="790"/>
                <a:pt x="774" y="803"/>
                <a:pt x="661" y="803"/>
              </a:cubicBezTo>
              <a:cubicBezTo>
                <a:pt x="447" y="803"/>
                <a:pt x="279" y="760"/>
                <a:pt x="155" y="671"/>
              </a:cubicBezTo>
              <a:cubicBezTo>
                <a:pt x="52" y="597"/>
                <a:pt x="0" y="508"/>
                <a:pt x="0" y="404"/>
              </a:cubicBezTo>
              <a:cubicBezTo>
                <a:pt x="0" y="294"/>
                <a:pt x="62" y="201"/>
                <a:pt x="187" y="126"/>
              </a:cubicBezTo>
              <a:cubicBezTo>
                <a:pt x="313" y="51"/>
                <a:pt x="470" y="13"/>
                <a:pt x="659" y="13"/>
              </a:cubicBezTo>
              <a:cubicBezTo>
                <a:pt x="774" y="13"/>
                <a:pt x="877" y="27"/>
                <a:pt x="968" y="55"/>
              </a:cubicBezTo>
              <a:cubicBezTo>
                <a:pt x="1060" y="82"/>
                <a:pt x="1135" y="121"/>
                <a:pt x="1194" y="171"/>
              </a:cubicBezTo>
              <a:close/>
            </a:path>
          </a:pathLst>
        </a:custGeom>
        <a:noFill/>
        <a:ln w="8640">
          <a:solidFill>
            <a:srgbClr val="e30613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0</xdr:colOff>
      <xdr:row>18</xdr:row>
      <xdr:rowOff>45000</xdr:rowOff>
    </xdr:from>
    <xdr:to>
      <xdr:col>1</xdr:col>
      <xdr:colOff>48240</xdr:colOff>
      <xdr:row>21</xdr:row>
      <xdr:rowOff>140760</xdr:rowOff>
    </xdr:to>
    <xdr:pic>
      <xdr:nvPicPr>
        <xdr:cNvPr id="81" name="Image 1" descr=""/>
        <xdr:cNvPicPr/>
      </xdr:nvPicPr>
      <xdr:blipFill>
        <a:blip r:embed="rId2"/>
        <a:stretch/>
      </xdr:blipFill>
      <xdr:spPr>
        <a:xfrm>
          <a:off x="0" y="3123360"/>
          <a:ext cx="764640" cy="581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68</xdr:row>
      <xdr:rowOff>78480</xdr:rowOff>
    </xdr:from>
    <xdr:to>
      <xdr:col>1</xdr:col>
      <xdr:colOff>59400</xdr:colOff>
      <xdr:row>70</xdr:row>
      <xdr:rowOff>178560</xdr:rowOff>
    </xdr:to>
    <xdr:pic>
      <xdr:nvPicPr>
        <xdr:cNvPr id="82" name="Image 2" descr=""/>
        <xdr:cNvPicPr/>
      </xdr:nvPicPr>
      <xdr:blipFill>
        <a:blip r:embed="rId3"/>
        <a:stretch/>
      </xdr:blipFill>
      <xdr:spPr>
        <a:xfrm>
          <a:off x="0" y="11363760"/>
          <a:ext cx="775800" cy="442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155</xdr:row>
      <xdr:rowOff>32760</xdr:rowOff>
    </xdr:from>
    <xdr:to>
      <xdr:col>1</xdr:col>
      <xdr:colOff>30960</xdr:colOff>
      <xdr:row>157</xdr:row>
      <xdr:rowOff>104400</xdr:rowOff>
    </xdr:to>
    <xdr:pic>
      <xdr:nvPicPr>
        <xdr:cNvPr id="83" name="Image 3" descr=""/>
        <xdr:cNvPicPr/>
      </xdr:nvPicPr>
      <xdr:blipFill>
        <a:blip r:embed="rId4"/>
        <a:stretch/>
      </xdr:blipFill>
      <xdr:spPr>
        <a:xfrm>
          <a:off x="0" y="27043920"/>
          <a:ext cx="747360" cy="433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215</xdr:row>
      <xdr:rowOff>109080</xdr:rowOff>
    </xdr:from>
    <xdr:to>
      <xdr:col>1</xdr:col>
      <xdr:colOff>57600</xdr:colOff>
      <xdr:row>218</xdr:row>
      <xdr:rowOff>21960</xdr:rowOff>
    </xdr:to>
    <xdr:pic>
      <xdr:nvPicPr>
        <xdr:cNvPr id="84" name="Image 4" descr=""/>
        <xdr:cNvPicPr/>
      </xdr:nvPicPr>
      <xdr:blipFill>
        <a:blip r:embed="rId5"/>
        <a:stretch/>
      </xdr:blipFill>
      <xdr:spPr>
        <a:xfrm>
          <a:off x="0" y="37978560"/>
          <a:ext cx="774000" cy="45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9000</xdr:colOff>
      <xdr:row>265</xdr:row>
      <xdr:rowOff>146880</xdr:rowOff>
    </xdr:from>
    <xdr:to>
      <xdr:col>1</xdr:col>
      <xdr:colOff>1080</xdr:colOff>
      <xdr:row>268</xdr:row>
      <xdr:rowOff>21240</xdr:rowOff>
    </xdr:to>
    <xdr:pic>
      <xdr:nvPicPr>
        <xdr:cNvPr id="85" name="Image 6" descr=""/>
        <xdr:cNvPicPr/>
      </xdr:nvPicPr>
      <xdr:blipFill>
        <a:blip r:embed="rId6"/>
        <a:stretch/>
      </xdr:blipFill>
      <xdr:spPr>
        <a:xfrm>
          <a:off x="9000" y="47064960"/>
          <a:ext cx="708480" cy="417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270</xdr:row>
      <xdr:rowOff>6120</xdr:rowOff>
    </xdr:from>
    <xdr:to>
      <xdr:col>0</xdr:col>
      <xdr:colOff>639720</xdr:colOff>
      <xdr:row>272</xdr:row>
      <xdr:rowOff>114480</xdr:rowOff>
    </xdr:to>
    <xdr:pic>
      <xdr:nvPicPr>
        <xdr:cNvPr id="86" name="Image 7" descr=""/>
        <xdr:cNvPicPr/>
      </xdr:nvPicPr>
      <xdr:blipFill>
        <a:blip r:embed="rId7"/>
        <a:stretch/>
      </xdr:blipFill>
      <xdr:spPr>
        <a:xfrm>
          <a:off x="0" y="47829240"/>
          <a:ext cx="639720" cy="470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137</xdr:row>
      <xdr:rowOff>42120</xdr:rowOff>
    </xdr:from>
    <xdr:to>
      <xdr:col>1</xdr:col>
      <xdr:colOff>63000</xdr:colOff>
      <xdr:row>139</xdr:row>
      <xdr:rowOff>146520</xdr:rowOff>
    </xdr:to>
    <xdr:pic>
      <xdr:nvPicPr>
        <xdr:cNvPr id="87" name="Image 9" descr=""/>
        <xdr:cNvPicPr/>
      </xdr:nvPicPr>
      <xdr:blipFill>
        <a:blip r:embed="rId8"/>
        <a:stretch/>
      </xdr:blipFill>
      <xdr:spPr>
        <a:xfrm>
          <a:off x="0" y="23795640"/>
          <a:ext cx="779400" cy="466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198</xdr:row>
      <xdr:rowOff>114840</xdr:rowOff>
    </xdr:from>
    <xdr:to>
      <xdr:col>1</xdr:col>
      <xdr:colOff>51840</xdr:colOff>
      <xdr:row>201</xdr:row>
      <xdr:rowOff>75240</xdr:rowOff>
    </xdr:to>
    <xdr:pic>
      <xdr:nvPicPr>
        <xdr:cNvPr id="88" name="Image 10" descr=""/>
        <xdr:cNvPicPr/>
      </xdr:nvPicPr>
      <xdr:blipFill>
        <a:blip r:embed="rId9"/>
        <a:stretch/>
      </xdr:blipFill>
      <xdr:spPr>
        <a:xfrm>
          <a:off x="0" y="34907760"/>
          <a:ext cx="768240" cy="503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207</xdr:row>
      <xdr:rowOff>38160</xdr:rowOff>
    </xdr:from>
    <xdr:to>
      <xdr:col>1</xdr:col>
      <xdr:colOff>61560</xdr:colOff>
      <xdr:row>209</xdr:row>
      <xdr:rowOff>156960</xdr:rowOff>
    </xdr:to>
    <xdr:pic>
      <xdr:nvPicPr>
        <xdr:cNvPr id="89" name="Image 11" descr=""/>
        <xdr:cNvPicPr/>
      </xdr:nvPicPr>
      <xdr:blipFill>
        <a:blip r:embed="rId10"/>
        <a:stretch/>
      </xdr:blipFill>
      <xdr:spPr>
        <a:xfrm>
          <a:off x="0" y="36459720"/>
          <a:ext cx="777960" cy="4809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99</xdr:row>
      <xdr:rowOff>5400</xdr:rowOff>
    </xdr:from>
    <xdr:to>
      <xdr:col>1</xdr:col>
      <xdr:colOff>61560</xdr:colOff>
      <xdr:row>101</xdr:row>
      <xdr:rowOff>141840</xdr:rowOff>
    </xdr:to>
    <xdr:pic>
      <xdr:nvPicPr>
        <xdr:cNvPr id="90" name="Image 12" descr=""/>
        <xdr:cNvPicPr/>
      </xdr:nvPicPr>
      <xdr:blipFill>
        <a:blip r:embed="rId11"/>
        <a:stretch/>
      </xdr:blipFill>
      <xdr:spPr>
        <a:xfrm>
          <a:off x="0" y="16881840"/>
          <a:ext cx="777960" cy="498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311</xdr:row>
      <xdr:rowOff>171360</xdr:rowOff>
    </xdr:from>
    <xdr:to>
      <xdr:col>0</xdr:col>
      <xdr:colOff>632520</xdr:colOff>
      <xdr:row>314</xdr:row>
      <xdr:rowOff>89280</xdr:rowOff>
    </xdr:to>
    <xdr:pic>
      <xdr:nvPicPr>
        <xdr:cNvPr id="91" name="Image 14" descr=""/>
        <xdr:cNvPicPr/>
      </xdr:nvPicPr>
      <xdr:blipFill>
        <a:blip r:embed="rId12"/>
        <a:stretch/>
      </xdr:blipFill>
      <xdr:spPr>
        <a:xfrm>
          <a:off x="0" y="55414440"/>
          <a:ext cx="632520" cy="460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89640</xdr:colOff>
      <xdr:row>275</xdr:row>
      <xdr:rowOff>20880</xdr:rowOff>
    </xdr:from>
    <xdr:to>
      <xdr:col>0</xdr:col>
      <xdr:colOff>716400</xdr:colOff>
      <xdr:row>277</xdr:row>
      <xdr:rowOff>72360</xdr:rowOff>
    </xdr:to>
    <xdr:pic>
      <xdr:nvPicPr>
        <xdr:cNvPr id="92" name="Image 17" descr=""/>
        <xdr:cNvPicPr/>
      </xdr:nvPicPr>
      <xdr:blipFill>
        <a:blip r:embed="rId13"/>
        <a:stretch/>
      </xdr:blipFill>
      <xdr:spPr>
        <a:xfrm>
          <a:off x="89640" y="48749040"/>
          <a:ext cx="626760" cy="4132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353</xdr:row>
      <xdr:rowOff>3960</xdr:rowOff>
    </xdr:from>
    <xdr:to>
      <xdr:col>1</xdr:col>
      <xdr:colOff>66960</xdr:colOff>
      <xdr:row>355</xdr:row>
      <xdr:rowOff>138240</xdr:rowOff>
    </xdr:to>
    <xdr:pic>
      <xdr:nvPicPr>
        <xdr:cNvPr id="93" name="Image 18" descr=""/>
        <xdr:cNvPicPr/>
      </xdr:nvPicPr>
      <xdr:blipFill>
        <a:blip r:embed="rId14"/>
        <a:stretch/>
      </xdr:blipFill>
      <xdr:spPr>
        <a:xfrm>
          <a:off x="0" y="62848080"/>
          <a:ext cx="783360" cy="496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71640</xdr:colOff>
      <xdr:row>261</xdr:row>
      <xdr:rowOff>7920</xdr:rowOff>
    </xdr:from>
    <xdr:to>
      <xdr:col>1</xdr:col>
      <xdr:colOff>64080</xdr:colOff>
      <xdr:row>263</xdr:row>
      <xdr:rowOff>177480</xdr:rowOff>
    </xdr:to>
    <xdr:pic>
      <xdr:nvPicPr>
        <xdr:cNvPr id="94" name="Image 5" descr=""/>
        <xdr:cNvPicPr/>
      </xdr:nvPicPr>
      <xdr:blipFill>
        <a:blip r:embed="rId15"/>
        <a:stretch/>
      </xdr:blipFill>
      <xdr:spPr>
        <a:xfrm>
          <a:off x="71640" y="46202400"/>
          <a:ext cx="708840" cy="531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14040</xdr:colOff>
      <xdr:row>326</xdr:row>
      <xdr:rowOff>13680</xdr:rowOff>
    </xdr:from>
    <xdr:to>
      <xdr:col>0</xdr:col>
      <xdr:colOff>641520</xdr:colOff>
      <xdr:row>328</xdr:row>
      <xdr:rowOff>60480</xdr:rowOff>
    </xdr:to>
    <xdr:pic>
      <xdr:nvPicPr>
        <xdr:cNvPr id="95" name="Image 15" descr=""/>
        <xdr:cNvPicPr/>
      </xdr:nvPicPr>
      <xdr:blipFill>
        <a:blip r:embed="rId16"/>
        <a:stretch/>
      </xdr:blipFill>
      <xdr:spPr>
        <a:xfrm>
          <a:off x="14040" y="57971520"/>
          <a:ext cx="627480" cy="408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20880</xdr:colOff>
      <xdr:row>375</xdr:row>
      <xdr:rowOff>28440</xdr:rowOff>
    </xdr:from>
    <xdr:to>
      <xdr:col>0</xdr:col>
      <xdr:colOff>481320</xdr:colOff>
      <xdr:row>378</xdr:row>
      <xdr:rowOff>6840</xdr:rowOff>
    </xdr:to>
    <xdr:pic>
      <xdr:nvPicPr>
        <xdr:cNvPr id="96" name="Image 13" descr=""/>
        <xdr:cNvPicPr/>
      </xdr:nvPicPr>
      <xdr:blipFill>
        <a:blip r:embed="rId17"/>
        <a:stretch/>
      </xdr:blipFill>
      <xdr:spPr>
        <a:xfrm>
          <a:off x="20880" y="66853800"/>
          <a:ext cx="460440" cy="521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640080</xdr:colOff>
      <xdr:row>284</xdr:row>
      <xdr:rowOff>6840</xdr:rowOff>
    </xdr:to>
    <xdr:pic>
      <xdr:nvPicPr>
        <xdr:cNvPr id="97" name="Image 16" descr=""/>
        <xdr:cNvPicPr/>
      </xdr:nvPicPr>
      <xdr:blipFill>
        <a:blip r:embed="rId18"/>
        <a:stretch/>
      </xdr:blipFill>
      <xdr:spPr>
        <a:xfrm>
          <a:off x="0" y="49813920"/>
          <a:ext cx="640080" cy="54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636120</xdr:colOff>
      <xdr:row>293</xdr:row>
      <xdr:rowOff>3600</xdr:rowOff>
    </xdr:to>
    <xdr:pic>
      <xdr:nvPicPr>
        <xdr:cNvPr id="98" name="Image 19" descr=""/>
        <xdr:cNvPicPr/>
      </xdr:nvPicPr>
      <xdr:blipFill>
        <a:blip r:embed="rId19"/>
        <a:stretch/>
      </xdr:blipFill>
      <xdr:spPr>
        <a:xfrm>
          <a:off x="0" y="51442560"/>
          <a:ext cx="636120" cy="54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586080</xdr:colOff>
      <xdr:row>304</xdr:row>
      <xdr:rowOff>180720</xdr:rowOff>
    </xdr:to>
    <xdr:pic>
      <xdr:nvPicPr>
        <xdr:cNvPr id="99" name="Image 20" descr=""/>
        <xdr:cNvPicPr/>
      </xdr:nvPicPr>
      <xdr:blipFill>
        <a:blip r:embed="rId20"/>
        <a:stretch/>
      </xdr:blipFill>
      <xdr:spPr>
        <a:xfrm>
          <a:off x="0" y="53433360"/>
          <a:ext cx="586080" cy="72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119</xdr:row>
      <xdr:rowOff>7200</xdr:rowOff>
    </xdr:from>
    <xdr:to>
      <xdr:col>0</xdr:col>
      <xdr:colOff>608760</xdr:colOff>
      <xdr:row>123</xdr:row>
      <xdr:rowOff>118440</xdr:rowOff>
    </xdr:to>
    <xdr:pic>
      <xdr:nvPicPr>
        <xdr:cNvPr id="100" name="Image 21" descr=""/>
        <xdr:cNvPicPr/>
      </xdr:nvPicPr>
      <xdr:blipFill>
        <a:blip r:embed="rId21"/>
        <a:stretch/>
      </xdr:blipFill>
      <xdr:spPr>
        <a:xfrm>
          <a:off x="0" y="20503080"/>
          <a:ext cx="608760" cy="835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9000</xdr:colOff>
      <xdr:row>366</xdr:row>
      <xdr:rowOff>26280</xdr:rowOff>
    </xdr:from>
    <xdr:to>
      <xdr:col>0</xdr:col>
      <xdr:colOff>691560</xdr:colOff>
      <xdr:row>369</xdr:row>
      <xdr:rowOff>35640</xdr:rowOff>
    </xdr:to>
    <xdr:pic>
      <xdr:nvPicPr>
        <xdr:cNvPr id="101" name="Image 8" descr=""/>
        <xdr:cNvPicPr/>
      </xdr:nvPicPr>
      <xdr:blipFill>
        <a:blip r:embed="rId22"/>
        <a:stretch/>
      </xdr:blipFill>
      <xdr:spPr>
        <a:xfrm>
          <a:off x="9000" y="65223000"/>
          <a:ext cx="6825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coppo9@gmail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W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G371" activeCellId="0" sqref="G371"/>
    </sheetView>
  </sheetViews>
  <sheetFormatPr defaultColWidth="10.8359375" defaultRowHeight="14.25" zeroHeight="false" outlineLevelRow="0" outlineLevelCol="0"/>
  <cols>
    <col collapsed="false" customWidth="true" hidden="false" outlineLevel="0" max="1" min="1" style="0" width="8.88"/>
    <col collapsed="false" customWidth="true" hidden="false" outlineLevel="0" max="2" min="2" style="0" width="15.13"/>
    <col collapsed="false" customWidth="true" hidden="false" outlineLevel="0" max="3" min="3" style="0" width="14.51"/>
    <col collapsed="false" customWidth="true" hidden="false" outlineLevel="0" max="4" min="4" style="0" width="3.18"/>
    <col collapsed="false" customWidth="true" hidden="false" outlineLevel="0" max="33" min="5" style="0" width="3"/>
    <col collapsed="false" customWidth="true" hidden="false" outlineLevel="0" max="34" min="34" style="0" width="4.63"/>
    <col collapsed="false" customWidth="true" hidden="false" outlineLevel="0" max="35" min="35" style="0" width="5.5"/>
    <col collapsed="false" customWidth="true" hidden="false" outlineLevel="0" max="36" min="36" style="0" width="6.5"/>
  </cols>
  <sheetData>
    <row r="1" customFormat="false" ht="14.25" hidden="false" customHeight="true" outlineLevel="0" collapsed="false">
      <c r="A1" s="1"/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customFormat="false" ht="14.25" hidden="false" customHeight="true" outlineLevel="0" collapsed="false">
      <c r="A2" s="1"/>
      <c r="B2" s="1"/>
      <c r="C2" s="2"/>
      <c r="D2" s="2"/>
      <c r="E2" s="2"/>
      <c r="F2" s="3"/>
      <c r="G2" s="3"/>
      <c r="H2" s="4" t="s">
        <v>0</v>
      </c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customFormat="false" ht="12.85" hidden="false" customHeight="true" outlineLevel="0" collapsed="false">
      <c r="A3" s="1"/>
      <c r="B3" s="1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customFormat="false" ht="12.85" hidden="false" customHeight="true" outlineLevel="0" collapsed="false">
      <c r="A4" s="1"/>
      <c r="B4" s="1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customFormat="false" ht="12.85" hidden="false" customHeight="true" outlineLevel="0" collapsed="false">
      <c r="A5" s="1"/>
      <c r="B5" s="1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customFormat="false" ht="12.85" hidden="false" customHeight="true" outlineLevel="0" collapsed="false">
      <c r="A6" s="1"/>
      <c r="B6" s="1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customFormat="false" ht="12.85" hidden="false" customHeight="true" outlineLevel="0" collapsed="false">
      <c r="A7" s="2"/>
      <c r="B7" s="3"/>
      <c r="C7" s="3"/>
      <c r="D7" s="3"/>
      <c r="E7" s="3"/>
      <c r="F7" s="3"/>
      <c r="G7" s="3"/>
      <c r="H7" s="6" t="s">
        <v>1</v>
      </c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  <c r="AE7" s="8"/>
      <c r="AF7" s="8"/>
      <c r="AG7" s="8"/>
      <c r="AH7" s="3"/>
      <c r="AI7" s="3"/>
      <c r="AJ7" s="3"/>
    </row>
    <row r="8" customFormat="false" ht="12.85" hidden="false" customHeight="true" outlineLevel="0" collapsed="false">
      <c r="A8" s="9" t="s">
        <v>2</v>
      </c>
      <c r="B8" s="9"/>
      <c r="C8" s="9"/>
      <c r="D8" s="10"/>
      <c r="E8" s="10"/>
      <c r="F8" s="3"/>
      <c r="G8" s="3"/>
      <c r="H8" s="6" t="s">
        <v>3</v>
      </c>
      <c r="I8" s="6"/>
      <c r="J8" s="6"/>
      <c r="K8" s="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8"/>
      <c r="AD8" s="8"/>
      <c r="AE8" s="8"/>
      <c r="AF8" s="8"/>
      <c r="AG8" s="8"/>
      <c r="AH8" s="3"/>
      <c r="AI8" s="3"/>
      <c r="AJ8" s="3"/>
    </row>
    <row r="9" customFormat="false" ht="12.85" hidden="false" customHeight="true" outlineLevel="0" collapsed="false">
      <c r="A9" s="9" t="s">
        <v>4</v>
      </c>
      <c r="B9" s="9"/>
      <c r="C9" s="9"/>
      <c r="D9" s="10"/>
      <c r="E9" s="10"/>
      <c r="F9" s="3"/>
      <c r="G9" s="3"/>
      <c r="H9" s="6" t="s">
        <v>5</v>
      </c>
      <c r="I9" s="6"/>
      <c r="J9" s="6"/>
      <c r="K9" s="6"/>
      <c r="L9" s="6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8"/>
      <c r="AD9" s="8"/>
      <c r="AE9" s="8"/>
      <c r="AF9" s="8"/>
      <c r="AG9" s="8"/>
      <c r="AH9" s="3"/>
      <c r="AI9" s="3"/>
      <c r="AJ9" s="3"/>
    </row>
    <row r="10" customFormat="false" ht="12.85" hidden="false" customHeight="true" outlineLevel="0" collapsed="false">
      <c r="A10" s="12" t="s">
        <v>6</v>
      </c>
      <c r="B10" s="12"/>
      <c r="C10" s="12"/>
      <c r="D10" s="6"/>
      <c r="E10" s="6"/>
      <c r="F10" s="3"/>
      <c r="G10" s="3"/>
      <c r="H10" s="6" t="s">
        <v>7</v>
      </c>
      <c r="I10" s="6"/>
      <c r="J10" s="6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6"/>
      <c r="V10" s="14"/>
      <c r="W10" s="6" t="s">
        <v>8</v>
      </c>
      <c r="X10" s="6"/>
      <c r="Y10" s="11"/>
      <c r="Z10" s="11"/>
      <c r="AA10" s="11"/>
      <c r="AB10" s="11"/>
      <c r="AC10" s="14"/>
      <c r="AD10" s="14"/>
      <c r="AE10" s="14"/>
      <c r="AF10" s="14"/>
      <c r="AG10" s="14"/>
      <c r="AH10" s="3"/>
      <c r="AI10" s="3"/>
      <c r="AJ10" s="3"/>
    </row>
    <row r="11" customFormat="false" ht="12.85" hidden="false" customHeight="true" outlineLevel="0" collapsed="false">
      <c r="A11" s="15" t="s">
        <v>9</v>
      </c>
      <c r="B11" s="15"/>
      <c r="C11" s="15"/>
      <c r="D11" s="16"/>
      <c r="E11" s="16"/>
      <c r="F11" s="3"/>
      <c r="G11" s="1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customFormat="false" ht="12.85" hidden="false" customHeight="true" outlineLevel="0" collapsed="false">
      <c r="A12" s="3"/>
      <c r="B12" s="3"/>
      <c r="C12" s="18"/>
      <c r="D12" s="18"/>
      <c r="E12" s="18"/>
      <c r="F12" s="3"/>
      <c r="G12" s="17"/>
      <c r="H12" s="19" t="s">
        <v>10</v>
      </c>
      <c r="I12" s="19"/>
      <c r="J12" s="19"/>
      <c r="K12" s="19"/>
      <c r="L12" s="19"/>
      <c r="M12" s="19"/>
      <c r="N12" s="19"/>
      <c r="O12" s="11"/>
      <c r="P12" s="11"/>
      <c r="Q12" s="11"/>
      <c r="R12" s="11"/>
      <c r="S12" s="11"/>
      <c r="T12" s="11"/>
      <c r="U12" s="20"/>
      <c r="V12" s="20"/>
      <c r="W12" s="20"/>
      <c r="X12" s="20"/>
      <c r="Y12" s="20"/>
      <c r="Z12" s="20"/>
      <c r="AA12" s="20"/>
      <c r="AB12" s="3"/>
      <c r="AC12" s="3"/>
      <c r="AD12" s="3"/>
      <c r="AE12" s="3"/>
      <c r="AF12" s="3"/>
      <c r="AG12" s="3"/>
      <c r="AH12" s="3"/>
      <c r="AI12" s="3"/>
      <c r="AJ12" s="3"/>
    </row>
    <row r="13" customFormat="false" ht="14.25" hidden="false" customHeight="true" outlineLevel="0" collapsed="false">
      <c r="A13" s="3"/>
      <c r="B13" s="17"/>
      <c r="C13" s="21"/>
      <c r="D13" s="21"/>
      <c r="E13" s="21"/>
      <c r="F13" s="3"/>
      <c r="G13" s="17"/>
      <c r="H13" s="22" t="s">
        <v>11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23"/>
      <c r="AH13" s="23"/>
      <c r="AI13" s="23"/>
      <c r="AJ13" s="3"/>
    </row>
    <row r="14" customFormat="false" ht="14.25" hidden="false" customHeight="true" outlineLevel="0" collapsed="false">
      <c r="A14" s="24" t="s">
        <v>12</v>
      </c>
      <c r="B14" s="17"/>
      <c r="C14" s="21"/>
      <c r="D14" s="21"/>
      <c r="E14" s="21"/>
      <c r="F14" s="3"/>
      <c r="G14" s="17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23"/>
      <c r="AH14" s="23"/>
      <c r="AI14" s="23"/>
      <c r="AJ14" s="3"/>
    </row>
    <row r="15" customFormat="false" ht="14.25" hidden="false" customHeight="true" outlineLevel="0" collapsed="false">
      <c r="A15" s="4" t="s">
        <v>13</v>
      </c>
      <c r="B15" s="4"/>
      <c r="C15" s="26" t="n">
        <f aca="false">SUM(AH66+AH151+AH212+AH258+AH279+AH307+AH321+AH345+AH363+AH380)</f>
        <v>0</v>
      </c>
      <c r="D15" s="21"/>
      <c r="E15" s="21"/>
      <c r="F15" s="3"/>
      <c r="G15" s="17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23"/>
      <c r="AH15" s="23"/>
      <c r="AI15" s="23"/>
      <c r="AJ15" s="3"/>
    </row>
    <row r="16" customFormat="false" ht="14.25" hidden="false" customHeight="true" outlineLevel="0" collapsed="false">
      <c r="A16" s="4" t="s">
        <v>14</v>
      </c>
      <c r="B16" s="4"/>
      <c r="C16" s="27" t="n">
        <f aca="false">SUM(AJ66+AJ151+AJ212+AJ258+AJ279+AJ307+AJ321+AJ345+AJ363+AJ380)</f>
        <v>0</v>
      </c>
      <c r="D16" s="3"/>
      <c r="E16" s="3"/>
      <c r="F16" s="3"/>
      <c r="G16" s="1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customFormat="false" ht="15.65" hidden="false" customHeight="true" outlineLevel="0" collapsed="false">
      <c r="A17" s="28" t="s">
        <v>15</v>
      </c>
      <c r="B17" s="28" t="s">
        <v>16</v>
      </c>
      <c r="C17" s="28" t="s">
        <v>17</v>
      </c>
      <c r="D17" s="29" t="n">
        <v>18</v>
      </c>
      <c r="E17" s="28" t="n">
        <v>19</v>
      </c>
      <c r="F17" s="28" t="n">
        <v>20</v>
      </c>
      <c r="G17" s="28" t="n">
        <v>21</v>
      </c>
      <c r="H17" s="28" t="n">
        <v>22</v>
      </c>
      <c r="I17" s="28" t="n">
        <v>23</v>
      </c>
      <c r="J17" s="28" t="n">
        <v>24</v>
      </c>
      <c r="K17" s="28" t="n">
        <v>25</v>
      </c>
      <c r="L17" s="28" t="n">
        <v>26</v>
      </c>
      <c r="M17" s="28" t="n">
        <v>27</v>
      </c>
      <c r="N17" s="28" t="n">
        <v>28</v>
      </c>
      <c r="O17" s="28" t="n">
        <v>29</v>
      </c>
      <c r="P17" s="28" t="n">
        <v>30</v>
      </c>
      <c r="Q17" s="28" t="n">
        <v>31</v>
      </c>
      <c r="R17" s="28" t="n">
        <v>32</v>
      </c>
      <c r="S17" s="28" t="n">
        <v>33</v>
      </c>
      <c r="T17" s="28" t="n">
        <v>34</v>
      </c>
      <c r="U17" s="28" t="n">
        <v>35</v>
      </c>
      <c r="V17" s="28" t="n">
        <v>36</v>
      </c>
      <c r="W17" s="28" t="n">
        <v>37</v>
      </c>
      <c r="X17" s="28" t="n">
        <v>38</v>
      </c>
      <c r="Y17" s="28" t="n">
        <v>39</v>
      </c>
      <c r="Z17" s="28" t="n">
        <v>40</v>
      </c>
      <c r="AA17" s="28" t="n">
        <v>41</v>
      </c>
      <c r="AB17" s="28" t="n">
        <v>42</v>
      </c>
      <c r="AC17" s="28" t="n">
        <v>43</v>
      </c>
      <c r="AD17" s="28" t="n">
        <v>44</v>
      </c>
      <c r="AE17" s="28" t="n">
        <v>45</v>
      </c>
      <c r="AF17" s="28" t="n">
        <v>46</v>
      </c>
      <c r="AG17" s="28" t="n">
        <v>47</v>
      </c>
      <c r="AH17" s="30" t="s">
        <v>18</v>
      </c>
      <c r="AI17" s="30" t="s">
        <v>19</v>
      </c>
      <c r="AJ17" s="31" t="s">
        <v>20</v>
      </c>
    </row>
    <row r="18" s="51" customFormat="true" ht="12.75" hidden="false" customHeight="true" outlineLevel="0" collapsed="false">
      <c r="A18" s="32" t="n">
        <v>51</v>
      </c>
      <c r="B18" s="33" t="s">
        <v>21</v>
      </c>
      <c r="C18" s="34" t="s">
        <v>22</v>
      </c>
      <c r="D18" s="35"/>
      <c r="E18" s="35"/>
      <c r="F18" s="35"/>
      <c r="G18" s="36" t="n">
        <v>8.8</v>
      </c>
      <c r="H18" s="36"/>
      <c r="I18" s="37"/>
      <c r="J18" s="37"/>
      <c r="K18" s="37"/>
      <c r="L18" s="37"/>
      <c r="M18" s="38"/>
      <c r="N18" s="39" t="n">
        <v>9.4</v>
      </c>
      <c r="O18" s="39"/>
      <c r="P18" s="38"/>
      <c r="Q18" s="40"/>
      <c r="R18" s="41" t="n">
        <v>10</v>
      </c>
      <c r="S18" s="41"/>
      <c r="T18" s="40"/>
      <c r="U18" s="42"/>
      <c r="V18" s="42"/>
      <c r="W18" s="43" t="n">
        <v>10.6</v>
      </c>
      <c r="X18" s="43"/>
      <c r="Y18" s="44"/>
      <c r="Z18" s="44"/>
      <c r="AA18" s="45"/>
      <c r="AB18" s="46"/>
      <c r="AC18" s="46"/>
      <c r="AD18" s="47"/>
      <c r="AE18" s="47"/>
      <c r="AF18" s="47"/>
      <c r="AG18" s="47"/>
      <c r="AH18" s="48"/>
      <c r="AI18" s="49"/>
      <c r="AJ18" s="50"/>
    </row>
    <row r="19" s="61" customFormat="true" ht="12.75" hidden="false" customHeight="true" outlineLevel="0" collapsed="false">
      <c r="A19" s="52"/>
      <c r="B19" s="53" t="s">
        <v>23</v>
      </c>
      <c r="C19" s="52" t="s">
        <v>24</v>
      </c>
      <c r="D19" s="54"/>
      <c r="E19" s="54"/>
      <c r="F19" s="54"/>
      <c r="G19" s="54"/>
      <c r="H19" s="54"/>
      <c r="I19" s="54"/>
      <c r="J19" s="54"/>
      <c r="K19" s="54"/>
      <c r="L19" s="54"/>
      <c r="M19" s="55"/>
      <c r="N19" s="55"/>
      <c r="O19" s="55"/>
      <c r="P19" s="55"/>
      <c r="Q19" s="56"/>
      <c r="R19" s="56"/>
      <c r="S19" s="56"/>
      <c r="T19" s="56"/>
      <c r="U19" s="57"/>
      <c r="V19" s="57"/>
      <c r="W19" s="57"/>
      <c r="X19" s="57"/>
      <c r="Y19" s="57"/>
      <c r="Z19" s="57"/>
      <c r="AA19" s="57"/>
      <c r="AB19" s="58"/>
      <c r="AC19" s="58"/>
      <c r="AD19" s="59"/>
      <c r="AE19" s="59"/>
      <c r="AF19" s="59"/>
      <c r="AG19" s="59"/>
      <c r="AH19" s="50" t="n">
        <f aca="false">SUM(D19:AG19)</f>
        <v>0</v>
      </c>
      <c r="AI19" s="49"/>
      <c r="AJ19" s="60" t="n">
        <f aca="false">SUM(D19:L19)*8.8+SUM(M19:P19)*9.4+SUM(Q19:T19)*10+SUM(U19:AA19)*10.6</f>
        <v>0</v>
      </c>
    </row>
    <row r="20" customFormat="false" ht="12.75" hidden="false" customHeight="true" outlineLevel="0" collapsed="false">
      <c r="A20" s="52" t="n">
        <v>51</v>
      </c>
      <c r="B20" s="53" t="s">
        <v>23</v>
      </c>
      <c r="C20" s="62" t="s">
        <v>25</v>
      </c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55"/>
      <c r="O20" s="55"/>
      <c r="P20" s="55"/>
      <c r="Q20" s="56"/>
      <c r="R20" s="56"/>
      <c r="S20" s="56"/>
      <c r="T20" s="56"/>
      <c r="U20" s="57"/>
      <c r="V20" s="57"/>
      <c r="W20" s="57"/>
      <c r="X20" s="57"/>
      <c r="Y20" s="57"/>
      <c r="Z20" s="57"/>
      <c r="AA20" s="57"/>
      <c r="AB20" s="58"/>
      <c r="AC20" s="58"/>
      <c r="AD20" s="59"/>
      <c r="AE20" s="59"/>
      <c r="AF20" s="59"/>
      <c r="AG20" s="59"/>
      <c r="AH20" s="50" t="n">
        <f aca="false">SUM(D20:AG20)</f>
        <v>0</v>
      </c>
      <c r="AI20" s="49"/>
      <c r="AJ20" s="60" t="n">
        <f aca="false">SUM(D20:L20)*8.8+SUM(M20:P20)*9.4+SUM(Q20:T20)*10+SUM(U20:AA20)*10.6</f>
        <v>0</v>
      </c>
      <c r="AL20" s="61"/>
      <c r="AM20" s="61"/>
      <c r="AN20" s="61"/>
    </row>
    <row r="21" s="61" customFormat="true" ht="12.75" hidden="false" customHeight="true" outlineLevel="0" collapsed="false">
      <c r="A21" s="52" t="n">
        <v>51</v>
      </c>
      <c r="B21" s="53" t="s">
        <v>23</v>
      </c>
      <c r="C21" s="62" t="s">
        <v>26</v>
      </c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5"/>
      <c r="O21" s="55"/>
      <c r="P21" s="55"/>
      <c r="Q21" s="56"/>
      <c r="R21" s="56"/>
      <c r="S21" s="56"/>
      <c r="T21" s="56"/>
      <c r="U21" s="57"/>
      <c r="V21" s="57"/>
      <c r="W21" s="57"/>
      <c r="X21" s="57"/>
      <c r="Y21" s="57"/>
      <c r="Z21" s="57"/>
      <c r="AA21" s="57"/>
      <c r="AB21" s="58"/>
      <c r="AC21" s="58"/>
      <c r="AD21" s="59"/>
      <c r="AE21" s="59"/>
      <c r="AF21" s="59"/>
      <c r="AG21" s="59"/>
      <c r="AH21" s="50" t="n">
        <f aca="false">SUM(D21:AG21)</f>
        <v>0</v>
      </c>
      <c r="AI21" s="49"/>
      <c r="AJ21" s="60" t="n">
        <f aca="false">SUM(D21:L21)*8.8+SUM(M21:P21)*9.4+SUM(Q21:T21)*10+SUM(U21:AA21)*10.6</f>
        <v>0</v>
      </c>
    </row>
    <row r="22" customFormat="false" ht="12.75" hidden="false" customHeight="true" outlineLevel="0" collapsed="false">
      <c r="A22" s="52" t="n">
        <v>51</v>
      </c>
      <c r="B22" s="53" t="s">
        <v>23</v>
      </c>
      <c r="C22" s="63" t="s">
        <v>27</v>
      </c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5"/>
      <c r="O22" s="55"/>
      <c r="P22" s="55"/>
      <c r="Q22" s="56"/>
      <c r="R22" s="56"/>
      <c r="S22" s="56"/>
      <c r="T22" s="56"/>
      <c r="U22" s="57"/>
      <c r="V22" s="57"/>
      <c r="W22" s="57"/>
      <c r="X22" s="57"/>
      <c r="Y22" s="57"/>
      <c r="Z22" s="57"/>
      <c r="AA22" s="57"/>
      <c r="AB22" s="58"/>
      <c r="AC22" s="58"/>
      <c r="AD22" s="59"/>
      <c r="AE22" s="59"/>
      <c r="AF22" s="59"/>
      <c r="AG22" s="59"/>
      <c r="AH22" s="50" t="n">
        <f aca="false">SUM(D22:AG22)</f>
        <v>0</v>
      </c>
      <c r="AI22" s="49"/>
      <c r="AJ22" s="60" t="n">
        <f aca="false">SUM(D22:L22)*8.8+SUM(M22:P22)*9.4+SUM(Q22:T22)*10+SUM(U22:AA22)*10.6</f>
        <v>0</v>
      </c>
      <c r="AL22" s="61"/>
      <c r="AM22" s="61"/>
      <c r="AN22" s="61"/>
    </row>
    <row r="23" customFormat="false" ht="12.75" hidden="false" customHeight="true" outlineLevel="0" collapsed="false">
      <c r="A23" s="52" t="n">
        <v>51</v>
      </c>
      <c r="B23" s="53" t="s">
        <v>23</v>
      </c>
      <c r="C23" s="62" t="s">
        <v>28</v>
      </c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5"/>
      <c r="O23" s="55"/>
      <c r="P23" s="55"/>
      <c r="Q23" s="56"/>
      <c r="R23" s="56"/>
      <c r="S23" s="56"/>
      <c r="T23" s="56"/>
      <c r="U23" s="57"/>
      <c r="V23" s="57"/>
      <c r="W23" s="57"/>
      <c r="X23" s="57"/>
      <c r="Y23" s="57"/>
      <c r="Z23" s="57"/>
      <c r="AA23" s="57"/>
      <c r="AB23" s="58"/>
      <c r="AC23" s="58"/>
      <c r="AD23" s="59"/>
      <c r="AE23" s="59"/>
      <c r="AF23" s="59"/>
      <c r="AG23" s="59"/>
      <c r="AH23" s="50" t="n">
        <f aca="false">SUM(D23:AG23)</f>
        <v>0</v>
      </c>
      <c r="AI23" s="49"/>
      <c r="AJ23" s="60" t="n">
        <f aca="false">SUM(D23:L23)*8.8+SUM(M23:P23)*9.4+SUM(Q23:T23)*10+SUM(U23:AA23)*10.6</f>
        <v>0</v>
      </c>
      <c r="AL23" s="61"/>
      <c r="AM23" s="61"/>
      <c r="AN23" s="61"/>
    </row>
    <row r="24" customFormat="false" ht="12.75" hidden="false" customHeight="true" outlineLevel="0" collapsed="false">
      <c r="A24" s="64" t="n">
        <v>51</v>
      </c>
      <c r="B24" s="53" t="s">
        <v>23</v>
      </c>
      <c r="C24" s="64" t="s">
        <v>29</v>
      </c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5"/>
      <c r="O24" s="55"/>
      <c r="P24" s="55"/>
      <c r="Q24" s="56"/>
      <c r="R24" s="56"/>
      <c r="S24" s="56"/>
      <c r="T24" s="56"/>
      <c r="U24" s="57"/>
      <c r="V24" s="57"/>
      <c r="W24" s="57"/>
      <c r="X24" s="57"/>
      <c r="Y24" s="57"/>
      <c r="Z24" s="57"/>
      <c r="AA24" s="57"/>
      <c r="AB24" s="46"/>
      <c r="AC24" s="46"/>
      <c r="AD24" s="47"/>
      <c r="AE24" s="47"/>
      <c r="AF24" s="47"/>
      <c r="AG24" s="47"/>
      <c r="AH24" s="50" t="n">
        <f aca="false">SUM(D24:AG24)</f>
        <v>0</v>
      </c>
      <c r="AI24" s="49"/>
      <c r="AJ24" s="60" t="n">
        <f aca="false">SUM(D24:L24)*8.8+SUM(M24:P24)*9.4+SUM(Q24:T24)*10+SUM(U24:AA24)*10.6</f>
        <v>0</v>
      </c>
    </row>
    <row r="25" customFormat="false" ht="12.75" hidden="false" customHeight="true" outlineLevel="0" collapsed="false">
      <c r="A25" s="52" t="n">
        <v>51</v>
      </c>
      <c r="B25" s="53" t="s">
        <v>23</v>
      </c>
      <c r="C25" s="52" t="s">
        <v>30</v>
      </c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5"/>
      <c r="O25" s="55"/>
      <c r="P25" s="55"/>
      <c r="Q25" s="56"/>
      <c r="R25" s="56"/>
      <c r="S25" s="56"/>
      <c r="T25" s="56"/>
      <c r="U25" s="57"/>
      <c r="V25" s="57"/>
      <c r="W25" s="57"/>
      <c r="X25" s="57"/>
      <c r="Y25" s="57"/>
      <c r="Z25" s="57"/>
      <c r="AA25" s="57"/>
      <c r="AB25" s="58"/>
      <c r="AC25" s="58"/>
      <c r="AD25" s="59"/>
      <c r="AE25" s="59"/>
      <c r="AF25" s="59"/>
      <c r="AG25" s="59"/>
      <c r="AH25" s="50" t="n">
        <f aca="false">SUM(D25:AG25)</f>
        <v>0</v>
      </c>
      <c r="AI25" s="49"/>
      <c r="AJ25" s="60" t="n">
        <f aca="false">SUM(D25:L25)*8.8+SUM(M25:P25)*9.4+SUM(Q25:T25)*10+SUM(U25:AA25)*10.6</f>
        <v>0</v>
      </c>
    </row>
    <row r="26" customFormat="false" ht="12.75" hidden="false" customHeight="true" outlineLevel="0" collapsed="false">
      <c r="A26" s="52" t="n">
        <v>51</v>
      </c>
      <c r="B26" s="53" t="s">
        <v>23</v>
      </c>
      <c r="C26" s="52" t="s">
        <v>31</v>
      </c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5"/>
      <c r="O26" s="55"/>
      <c r="P26" s="55"/>
      <c r="Q26" s="56"/>
      <c r="R26" s="56"/>
      <c r="S26" s="56"/>
      <c r="T26" s="56"/>
      <c r="U26" s="57"/>
      <c r="V26" s="57"/>
      <c r="W26" s="57"/>
      <c r="X26" s="57"/>
      <c r="Y26" s="57"/>
      <c r="Z26" s="57"/>
      <c r="AA26" s="57"/>
      <c r="AB26" s="65"/>
      <c r="AC26" s="65"/>
      <c r="AD26" s="66"/>
      <c r="AE26" s="66"/>
      <c r="AF26" s="66"/>
      <c r="AG26" s="66"/>
      <c r="AH26" s="50" t="n">
        <f aca="false">SUM(D26:AG26)</f>
        <v>0</v>
      </c>
      <c r="AI26" s="49"/>
      <c r="AJ26" s="60" t="n">
        <f aca="false">SUM(D26:L26)*8.8+SUM(M26:P26)*9.4+SUM(Q26:T26)*10+SUM(U26:AA26)*10.6</f>
        <v>0</v>
      </c>
    </row>
    <row r="27" customFormat="false" ht="15.65" hidden="false" customHeight="true" outlineLevel="0" collapsed="false">
      <c r="A27" s="67" t="s">
        <v>15</v>
      </c>
      <c r="B27" s="67" t="s">
        <v>16</v>
      </c>
      <c r="C27" s="67" t="s">
        <v>17</v>
      </c>
      <c r="D27" s="68" t="n">
        <v>18</v>
      </c>
      <c r="E27" s="67" t="n">
        <v>19</v>
      </c>
      <c r="F27" s="67" t="n">
        <v>20</v>
      </c>
      <c r="G27" s="67" t="n">
        <v>21</v>
      </c>
      <c r="H27" s="67" t="n">
        <v>22</v>
      </c>
      <c r="I27" s="67" t="n">
        <v>23</v>
      </c>
      <c r="J27" s="67" t="n">
        <v>24</v>
      </c>
      <c r="K27" s="67" t="n">
        <v>25</v>
      </c>
      <c r="L27" s="67" t="n">
        <v>26</v>
      </c>
      <c r="M27" s="67" t="n">
        <v>27</v>
      </c>
      <c r="N27" s="67" t="n">
        <v>28</v>
      </c>
      <c r="O27" s="67" t="n">
        <v>29</v>
      </c>
      <c r="P27" s="67" t="n">
        <v>30</v>
      </c>
      <c r="Q27" s="67" t="n">
        <v>31</v>
      </c>
      <c r="R27" s="67" t="n">
        <v>32</v>
      </c>
      <c r="S27" s="67" t="n">
        <v>33</v>
      </c>
      <c r="T27" s="67" t="n">
        <v>34</v>
      </c>
      <c r="U27" s="67" t="n">
        <v>35</v>
      </c>
      <c r="V27" s="67" t="n">
        <v>36</v>
      </c>
      <c r="W27" s="67" t="n">
        <v>37</v>
      </c>
      <c r="X27" s="67" t="n">
        <v>38</v>
      </c>
      <c r="Y27" s="67" t="n">
        <v>39</v>
      </c>
      <c r="Z27" s="67" t="n">
        <v>40</v>
      </c>
      <c r="AA27" s="67" t="n">
        <v>41</v>
      </c>
      <c r="AB27" s="67" t="n">
        <v>42</v>
      </c>
      <c r="AC27" s="67" t="n">
        <v>43</v>
      </c>
      <c r="AD27" s="67" t="n">
        <v>44</v>
      </c>
      <c r="AE27" s="67" t="n">
        <v>45</v>
      </c>
      <c r="AF27" s="67" t="n">
        <v>46</v>
      </c>
      <c r="AG27" s="67" t="n">
        <v>47</v>
      </c>
      <c r="AH27" s="30" t="s">
        <v>18</v>
      </c>
      <c r="AI27" s="30" t="s">
        <v>19</v>
      </c>
      <c r="AJ27" s="31" t="s">
        <v>20</v>
      </c>
    </row>
    <row r="28" customFormat="false" ht="12.75" hidden="false" customHeight="true" outlineLevel="0" collapsed="false">
      <c r="A28" s="64" t="n">
        <v>51</v>
      </c>
      <c r="B28" s="53" t="s">
        <v>23</v>
      </c>
      <c r="C28" s="62" t="s">
        <v>32</v>
      </c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5"/>
      <c r="O28" s="55"/>
      <c r="P28" s="55"/>
      <c r="Q28" s="56"/>
      <c r="R28" s="56"/>
      <c r="S28" s="56"/>
      <c r="T28" s="56"/>
      <c r="U28" s="57"/>
      <c r="V28" s="57"/>
      <c r="W28" s="57"/>
      <c r="X28" s="57"/>
      <c r="Y28" s="57"/>
      <c r="Z28" s="57"/>
      <c r="AA28" s="57"/>
      <c r="AB28" s="46"/>
      <c r="AC28" s="46"/>
      <c r="AD28" s="47"/>
      <c r="AE28" s="47"/>
      <c r="AF28" s="47"/>
      <c r="AG28" s="47"/>
      <c r="AH28" s="50" t="n">
        <f aca="false">SUM(D28:AG28)</f>
        <v>0</v>
      </c>
      <c r="AI28" s="49"/>
      <c r="AJ28" s="60" t="n">
        <f aca="false">SUM(D28:L28)*8.8+SUM(M28:P28)*9.4+SUM(Q28:T28)*10+SUM(U28:AA28)*10.6</f>
        <v>0</v>
      </c>
    </row>
    <row r="29" customFormat="false" ht="12.75" hidden="false" customHeight="true" outlineLevel="0" collapsed="false">
      <c r="A29" s="69" t="n">
        <v>51</v>
      </c>
      <c r="B29" s="53" t="s">
        <v>23</v>
      </c>
      <c r="C29" s="69" t="s">
        <v>33</v>
      </c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5"/>
      <c r="O29" s="55"/>
      <c r="P29" s="55"/>
      <c r="Q29" s="56"/>
      <c r="R29" s="56"/>
      <c r="S29" s="56"/>
      <c r="T29" s="56"/>
      <c r="U29" s="57"/>
      <c r="V29" s="57"/>
      <c r="W29" s="57"/>
      <c r="X29" s="57"/>
      <c r="Y29" s="57"/>
      <c r="Z29" s="57"/>
      <c r="AA29" s="57"/>
      <c r="AB29" s="58"/>
      <c r="AC29" s="58"/>
      <c r="AD29" s="59"/>
      <c r="AE29" s="59"/>
      <c r="AF29" s="59"/>
      <c r="AG29" s="59"/>
      <c r="AH29" s="50" t="n">
        <f aca="false">SUM(D29:AG29)</f>
        <v>0</v>
      </c>
      <c r="AI29" s="49"/>
      <c r="AJ29" s="60" t="n">
        <f aca="false">SUM(D29:L29)*8.8+SUM(M29:P29)*9.4+SUM(Q29:T29)*10+SUM(U29:AA29)*10.6</f>
        <v>0</v>
      </c>
    </row>
    <row r="30" customFormat="false" ht="12.75" hidden="false" customHeight="true" outlineLevel="0" collapsed="false">
      <c r="A30" s="69" t="n">
        <v>51</v>
      </c>
      <c r="B30" s="53" t="s">
        <v>23</v>
      </c>
      <c r="C30" s="69" t="s">
        <v>34</v>
      </c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55"/>
      <c r="O30" s="55"/>
      <c r="P30" s="55"/>
      <c r="Q30" s="56"/>
      <c r="R30" s="56"/>
      <c r="S30" s="56"/>
      <c r="T30" s="56"/>
      <c r="U30" s="57"/>
      <c r="V30" s="57"/>
      <c r="W30" s="57"/>
      <c r="X30" s="57"/>
      <c r="Y30" s="57"/>
      <c r="Z30" s="57"/>
      <c r="AA30" s="57"/>
      <c r="AB30" s="58"/>
      <c r="AC30" s="58"/>
      <c r="AD30" s="59"/>
      <c r="AE30" s="59"/>
      <c r="AF30" s="59"/>
      <c r="AG30" s="59"/>
      <c r="AH30" s="50" t="n">
        <f aca="false">SUM(D30:AG30)</f>
        <v>0</v>
      </c>
      <c r="AI30" s="49"/>
      <c r="AJ30" s="60" t="n">
        <f aca="false">SUM(D30:L30)*8.8+SUM(M30:P30)*9.4+SUM(Q30:T30)*10+SUM(U30:AA30)*10.6</f>
        <v>0</v>
      </c>
    </row>
    <row r="31" customFormat="false" ht="12.75" hidden="false" customHeight="true" outlineLevel="0" collapsed="false">
      <c r="A31" s="52" t="n">
        <v>51</v>
      </c>
      <c r="B31" s="53" t="s">
        <v>23</v>
      </c>
      <c r="C31" s="52" t="s">
        <v>35</v>
      </c>
      <c r="D31" s="54"/>
      <c r="E31" s="54"/>
      <c r="F31" s="54"/>
      <c r="G31" s="54"/>
      <c r="H31" s="54"/>
      <c r="I31" s="54"/>
      <c r="J31" s="54"/>
      <c r="K31" s="54"/>
      <c r="L31" s="54"/>
      <c r="M31" s="55"/>
      <c r="N31" s="55"/>
      <c r="O31" s="55"/>
      <c r="P31" s="55"/>
      <c r="Q31" s="56"/>
      <c r="R31" s="56"/>
      <c r="S31" s="56"/>
      <c r="T31" s="56"/>
      <c r="U31" s="57"/>
      <c r="V31" s="57"/>
      <c r="W31" s="57"/>
      <c r="X31" s="57"/>
      <c r="Y31" s="57"/>
      <c r="Z31" s="57"/>
      <c r="AA31" s="57"/>
      <c r="AB31" s="58"/>
      <c r="AC31" s="58"/>
      <c r="AD31" s="59"/>
      <c r="AE31" s="59"/>
      <c r="AF31" s="59"/>
      <c r="AG31" s="59"/>
      <c r="AH31" s="50" t="n">
        <f aca="false">SUM(D31:AG31)</f>
        <v>0</v>
      </c>
      <c r="AI31" s="49"/>
      <c r="AJ31" s="60" t="n">
        <f aca="false">SUM(D31:L31)*8.8+SUM(M31:P31)*9.4+SUM(Q31:T31)*10+SUM(U31:AA31)*10.6</f>
        <v>0</v>
      </c>
    </row>
    <row r="32" customFormat="false" ht="12.75" hidden="false" customHeight="true" outlineLevel="0" collapsed="false">
      <c r="A32" s="64" t="n">
        <v>51</v>
      </c>
      <c r="B32" s="53" t="s">
        <v>23</v>
      </c>
      <c r="C32" s="62" t="s">
        <v>36</v>
      </c>
      <c r="D32" s="54"/>
      <c r="E32" s="54"/>
      <c r="F32" s="54"/>
      <c r="G32" s="54"/>
      <c r="H32" s="54"/>
      <c r="I32" s="54"/>
      <c r="J32" s="54"/>
      <c r="K32" s="54"/>
      <c r="L32" s="54"/>
      <c r="M32" s="55"/>
      <c r="N32" s="55"/>
      <c r="O32" s="55"/>
      <c r="P32" s="55"/>
      <c r="Q32" s="56"/>
      <c r="R32" s="56"/>
      <c r="S32" s="56"/>
      <c r="T32" s="56"/>
      <c r="U32" s="57"/>
      <c r="V32" s="57"/>
      <c r="W32" s="57"/>
      <c r="X32" s="57"/>
      <c r="Y32" s="57"/>
      <c r="Z32" s="57"/>
      <c r="AA32" s="57"/>
      <c r="AB32" s="46"/>
      <c r="AC32" s="46"/>
      <c r="AD32" s="47"/>
      <c r="AE32" s="47"/>
      <c r="AF32" s="47"/>
      <c r="AG32" s="47"/>
      <c r="AH32" s="50" t="n">
        <f aca="false">SUM(D32:AG32)</f>
        <v>0</v>
      </c>
      <c r="AI32" s="49"/>
      <c r="AJ32" s="60" t="n">
        <f aca="false">SUM(D32:L32)*8.8+SUM(M32:P32)*9.4+SUM(Q32:T32)*10+SUM(U32:AA32)*10.6</f>
        <v>0</v>
      </c>
    </row>
    <row r="33" customFormat="false" ht="12.75" hidden="false" customHeight="true" outlineLevel="0" collapsed="false">
      <c r="A33" s="52" t="n">
        <v>51</v>
      </c>
      <c r="B33" s="53" t="s">
        <v>23</v>
      </c>
      <c r="C33" s="62" t="s">
        <v>37</v>
      </c>
      <c r="D33" s="54"/>
      <c r="E33" s="54"/>
      <c r="F33" s="54"/>
      <c r="G33" s="54"/>
      <c r="H33" s="54"/>
      <c r="I33" s="54"/>
      <c r="J33" s="54"/>
      <c r="K33" s="54"/>
      <c r="L33" s="54"/>
      <c r="M33" s="55"/>
      <c r="N33" s="55"/>
      <c r="O33" s="55"/>
      <c r="P33" s="55"/>
      <c r="Q33" s="56"/>
      <c r="R33" s="56"/>
      <c r="S33" s="56"/>
      <c r="T33" s="56"/>
      <c r="U33" s="57"/>
      <c r="V33" s="57"/>
      <c r="W33" s="57"/>
      <c r="X33" s="57"/>
      <c r="Y33" s="57"/>
      <c r="Z33" s="57"/>
      <c r="AA33" s="57"/>
      <c r="AB33" s="58"/>
      <c r="AC33" s="58"/>
      <c r="AD33" s="59"/>
      <c r="AE33" s="59"/>
      <c r="AF33" s="59"/>
      <c r="AG33" s="59"/>
      <c r="AH33" s="50" t="n">
        <f aca="false">SUM(D33:AG33)</f>
        <v>0</v>
      </c>
      <c r="AI33" s="49"/>
      <c r="AJ33" s="60" t="n">
        <f aca="false">SUM(D33:L33)*8.8+SUM(M33:P33)*9.4+SUM(Q33:T33)*10+SUM(U33:AA33)*10.6</f>
        <v>0</v>
      </c>
    </row>
    <row r="34" customFormat="false" ht="12.75" hidden="false" customHeight="true" outlineLevel="0" collapsed="false">
      <c r="A34" s="52"/>
      <c r="B34" s="53"/>
      <c r="C34" s="62"/>
      <c r="D34" s="54"/>
      <c r="E34" s="54"/>
      <c r="F34" s="54"/>
      <c r="G34" s="54"/>
      <c r="H34" s="54"/>
      <c r="I34" s="54"/>
      <c r="J34" s="54"/>
      <c r="K34" s="54"/>
      <c r="L34" s="54"/>
      <c r="M34" s="55"/>
      <c r="N34" s="55"/>
      <c r="O34" s="55"/>
      <c r="P34" s="55"/>
      <c r="Q34" s="56"/>
      <c r="R34" s="56"/>
      <c r="S34" s="56"/>
      <c r="T34" s="56"/>
      <c r="U34" s="57"/>
      <c r="V34" s="57"/>
      <c r="W34" s="57"/>
      <c r="X34" s="57"/>
      <c r="Y34" s="57"/>
      <c r="Z34" s="57"/>
      <c r="AA34" s="57"/>
      <c r="AB34" s="58"/>
      <c r="AC34" s="58"/>
      <c r="AD34" s="59"/>
      <c r="AE34" s="59"/>
      <c r="AF34" s="59"/>
      <c r="AG34" s="59"/>
      <c r="AH34" s="50"/>
      <c r="AI34" s="49"/>
      <c r="AJ34" s="60"/>
    </row>
    <row r="35" customFormat="false" ht="12.75" hidden="false" customHeight="true" outlineLevel="0" collapsed="false">
      <c r="A35" s="70" t="n">
        <v>51</v>
      </c>
      <c r="B35" s="71" t="s">
        <v>38</v>
      </c>
      <c r="C35" s="52"/>
      <c r="D35" s="72"/>
      <c r="E35" s="72"/>
      <c r="F35" s="72"/>
      <c r="G35" s="73" t="n">
        <v>10.15</v>
      </c>
      <c r="H35" s="73"/>
      <c r="I35" s="74"/>
      <c r="J35" s="74"/>
      <c r="K35" s="74"/>
      <c r="L35" s="74"/>
      <c r="M35" s="75"/>
      <c r="N35" s="76" t="n">
        <v>10.75</v>
      </c>
      <c r="O35" s="76"/>
      <c r="P35" s="75"/>
      <c r="Q35" s="77"/>
      <c r="R35" s="78" t="n">
        <v>11.35</v>
      </c>
      <c r="S35" s="78"/>
      <c r="T35" s="77"/>
      <c r="U35" s="79"/>
      <c r="V35" s="79"/>
      <c r="W35" s="80" t="n">
        <v>11.95</v>
      </c>
      <c r="X35" s="80"/>
      <c r="Y35" s="81"/>
      <c r="Z35" s="81"/>
      <c r="AA35" s="81"/>
      <c r="AB35" s="58"/>
      <c r="AC35" s="58"/>
      <c r="AD35" s="59"/>
      <c r="AE35" s="59"/>
      <c r="AF35" s="59"/>
      <c r="AG35" s="59"/>
      <c r="AH35" s="50"/>
      <c r="AI35" s="49"/>
      <c r="AJ35" s="60"/>
    </row>
    <row r="36" customFormat="false" ht="12.75" hidden="false" customHeight="true" outlineLevel="0" collapsed="false">
      <c r="A36" s="52" t="n">
        <v>51</v>
      </c>
      <c r="B36" s="53" t="s">
        <v>38</v>
      </c>
      <c r="C36" s="82" t="s">
        <v>39</v>
      </c>
      <c r="D36" s="54"/>
      <c r="E36" s="54"/>
      <c r="F36" s="54"/>
      <c r="G36" s="54"/>
      <c r="H36" s="54"/>
      <c r="I36" s="54"/>
      <c r="J36" s="54"/>
      <c r="K36" s="54"/>
      <c r="L36" s="54"/>
      <c r="M36" s="55"/>
      <c r="N36" s="55"/>
      <c r="O36" s="55"/>
      <c r="P36" s="55"/>
      <c r="Q36" s="56"/>
      <c r="R36" s="56"/>
      <c r="S36" s="56"/>
      <c r="T36" s="56"/>
      <c r="U36" s="57"/>
      <c r="V36" s="57"/>
      <c r="W36" s="57"/>
      <c r="X36" s="57"/>
      <c r="Y36" s="57"/>
      <c r="Z36" s="57"/>
      <c r="AA36" s="57"/>
      <c r="AB36" s="65"/>
      <c r="AC36" s="65"/>
      <c r="AD36" s="66"/>
      <c r="AE36" s="66"/>
      <c r="AF36" s="66"/>
      <c r="AG36" s="66"/>
      <c r="AH36" s="50" t="n">
        <f aca="false">SUM(D36:AG36)</f>
        <v>0</v>
      </c>
      <c r="AI36" s="49"/>
      <c r="AJ36" s="60" t="n">
        <f aca="false">SUM(D36:L36)*10.15+SUM(M36:P36)*10.75+SUM(Q36:T36)*11.35+SUM(U36:AA36)*11.95</f>
        <v>0</v>
      </c>
    </row>
    <row r="37" customFormat="false" ht="12.75" hidden="false" customHeight="true" outlineLevel="0" collapsed="false">
      <c r="A37" s="52" t="n">
        <v>51</v>
      </c>
      <c r="B37" s="53" t="s">
        <v>38</v>
      </c>
      <c r="C37" s="62" t="s">
        <v>25</v>
      </c>
      <c r="D37" s="54"/>
      <c r="E37" s="54"/>
      <c r="F37" s="54"/>
      <c r="G37" s="54"/>
      <c r="H37" s="54"/>
      <c r="I37" s="54"/>
      <c r="J37" s="54"/>
      <c r="K37" s="54"/>
      <c r="L37" s="54"/>
      <c r="M37" s="55"/>
      <c r="N37" s="55"/>
      <c r="O37" s="55"/>
      <c r="P37" s="55"/>
      <c r="Q37" s="56"/>
      <c r="R37" s="56"/>
      <c r="S37" s="56"/>
      <c r="T37" s="56"/>
      <c r="U37" s="57"/>
      <c r="V37" s="57"/>
      <c r="W37" s="57"/>
      <c r="X37" s="57"/>
      <c r="Y37" s="57"/>
      <c r="Z37" s="57"/>
      <c r="AA37" s="57"/>
      <c r="AB37" s="58"/>
      <c r="AC37" s="58"/>
      <c r="AD37" s="59"/>
      <c r="AE37" s="59"/>
      <c r="AF37" s="59"/>
      <c r="AG37" s="59"/>
      <c r="AH37" s="50" t="n">
        <f aca="false">SUM(D37:AG37)</f>
        <v>0</v>
      </c>
      <c r="AI37" s="49"/>
      <c r="AJ37" s="60" t="n">
        <f aca="false">SUM(D37:L37)*10.15+SUM(M37:P37)*10.75+SUM(Q37:T37)*11.35+SUM(U37:AA37)*11.95</f>
        <v>0</v>
      </c>
    </row>
    <row r="38" customFormat="false" ht="12.75" hidden="false" customHeight="true" outlineLevel="0" collapsed="false">
      <c r="A38" s="52" t="n">
        <v>51</v>
      </c>
      <c r="B38" s="53" t="s">
        <v>38</v>
      </c>
      <c r="C38" s="62" t="s">
        <v>29</v>
      </c>
      <c r="D38" s="54"/>
      <c r="E38" s="54"/>
      <c r="F38" s="54"/>
      <c r="G38" s="54"/>
      <c r="H38" s="54"/>
      <c r="I38" s="54"/>
      <c r="J38" s="54"/>
      <c r="K38" s="54"/>
      <c r="L38" s="54"/>
      <c r="M38" s="55"/>
      <c r="N38" s="55"/>
      <c r="O38" s="55"/>
      <c r="P38" s="55"/>
      <c r="Q38" s="56"/>
      <c r="R38" s="56"/>
      <c r="S38" s="56"/>
      <c r="T38" s="56"/>
      <c r="U38" s="57"/>
      <c r="V38" s="57"/>
      <c r="W38" s="57"/>
      <c r="X38" s="57"/>
      <c r="Y38" s="57"/>
      <c r="Z38" s="57"/>
      <c r="AA38" s="57"/>
      <c r="AB38" s="58"/>
      <c r="AC38" s="58"/>
      <c r="AD38" s="59"/>
      <c r="AE38" s="59"/>
      <c r="AF38" s="59"/>
      <c r="AG38" s="59"/>
      <c r="AH38" s="50" t="n">
        <f aca="false">SUM(D38:AG38)</f>
        <v>0</v>
      </c>
      <c r="AI38" s="49"/>
      <c r="AJ38" s="60" t="n">
        <f aca="false">SUM(D38:L38)*10.15+SUM(M38:P38)*10.75+SUM(Q38:T38)*11.35+SUM(U38:AA38)*11.95</f>
        <v>0</v>
      </c>
    </row>
    <row r="39" customFormat="false" ht="12.75" hidden="false" customHeight="true" outlineLevel="0" collapsed="false">
      <c r="A39" s="52" t="n">
        <v>51</v>
      </c>
      <c r="B39" s="53" t="s">
        <v>38</v>
      </c>
      <c r="C39" s="52" t="s">
        <v>31</v>
      </c>
      <c r="D39" s="54"/>
      <c r="E39" s="54"/>
      <c r="F39" s="54"/>
      <c r="G39" s="54"/>
      <c r="H39" s="54"/>
      <c r="I39" s="54"/>
      <c r="J39" s="54"/>
      <c r="K39" s="54"/>
      <c r="L39" s="54"/>
      <c r="M39" s="55"/>
      <c r="N39" s="55"/>
      <c r="O39" s="55"/>
      <c r="P39" s="55"/>
      <c r="Q39" s="56"/>
      <c r="R39" s="56"/>
      <c r="S39" s="56"/>
      <c r="T39" s="56"/>
      <c r="U39" s="57"/>
      <c r="V39" s="57"/>
      <c r="W39" s="57"/>
      <c r="X39" s="57"/>
      <c r="Y39" s="57"/>
      <c r="Z39" s="57"/>
      <c r="AA39" s="57"/>
      <c r="AB39" s="65"/>
      <c r="AC39" s="65"/>
      <c r="AD39" s="66"/>
      <c r="AE39" s="66"/>
      <c r="AF39" s="66"/>
      <c r="AG39" s="66"/>
      <c r="AH39" s="50" t="n">
        <f aca="false">SUM(D39:AG39)</f>
        <v>0</v>
      </c>
      <c r="AI39" s="49"/>
      <c r="AJ39" s="60" t="n">
        <f aca="false">SUM(D39:L39)*10.15+SUM(M39:P39)*10.75+SUM(Q39:T39)*11.35+SUM(U39:AA39)*11.95</f>
        <v>0</v>
      </c>
    </row>
    <row r="40" customFormat="false" ht="15.65" hidden="false" customHeight="true" outlineLevel="0" collapsed="false">
      <c r="A40" s="28" t="s">
        <v>15</v>
      </c>
      <c r="B40" s="67" t="s">
        <v>16</v>
      </c>
      <c r="C40" s="28" t="s">
        <v>17</v>
      </c>
      <c r="D40" s="68" t="n">
        <v>18</v>
      </c>
      <c r="E40" s="67" t="n">
        <v>19</v>
      </c>
      <c r="F40" s="67" t="n">
        <v>20</v>
      </c>
      <c r="G40" s="67" t="n">
        <v>21</v>
      </c>
      <c r="H40" s="67" t="n">
        <v>22</v>
      </c>
      <c r="I40" s="67" t="n">
        <v>23</v>
      </c>
      <c r="J40" s="67" t="n">
        <v>24</v>
      </c>
      <c r="K40" s="67" t="n">
        <v>25</v>
      </c>
      <c r="L40" s="67" t="n">
        <v>26</v>
      </c>
      <c r="M40" s="67" t="n">
        <v>27</v>
      </c>
      <c r="N40" s="67" t="n">
        <v>28</v>
      </c>
      <c r="O40" s="67" t="n">
        <v>29</v>
      </c>
      <c r="P40" s="67" t="n">
        <v>30</v>
      </c>
      <c r="Q40" s="67" t="n">
        <v>31</v>
      </c>
      <c r="R40" s="67" t="n">
        <v>32</v>
      </c>
      <c r="S40" s="67" t="n">
        <v>33</v>
      </c>
      <c r="T40" s="67" t="n">
        <v>34</v>
      </c>
      <c r="U40" s="67" t="n">
        <v>35</v>
      </c>
      <c r="V40" s="67" t="n">
        <v>36</v>
      </c>
      <c r="W40" s="67" t="n">
        <v>37</v>
      </c>
      <c r="X40" s="67" t="n">
        <v>38</v>
      </c>
      <c r="Y40" s="67" t="n">
        <v>39</v>
      </c>
      <c r="Z40" s="67" t="n">
        <v>40</v>
      </c>
      <c r="AA40" s="67" t="n">
        <v>41</v>
      </c>
      <c r="AB40" s="83" t="n">
        <v>42</v>
      </c>
      <c r="AC40" s="83" t="n">
        <v>43</v>
      </c>
      <c r="AD40" s="83" t="n">
        <v>44</v>
      </c>
      <c r="AE40" s="83" t="n">
        <v>45</v>
      </c>
      <c r="AF40" s="83" t="n">
        <v>46</v>
      </c>
      <c r="AG40" s="83" t="n">
        <v>47</v>
      </c>
      <c r="AH40" s="30" t="s">
        <v>18</v>
      </c>
      <c r="AI40" s="30" t="s">
        <v>19</v>
      </c>
      <c r="AJ40" s="31" t="s">
        <v>20</v>
      </c>
    </row>
    <row r="41" customFormat="false" ht="12.75" hidden="false" customHeight="true" outlineLevel="0" collapsed="false">
      <c r="A41" s="64" t="n">
        <v>51</v>
      </c>
      <c r="B41" s="84" t="s">
        <v>38</v>
      </c>
      <c r="C41" s="62" t="s">
        <v>40</v>
      </c>
      <c r="D41" s="54"/>
      <c r="E41" s="54"/>
      <c r="F41" s="54"/>
      <c r="G41" s="54"/>
      <c r="H41" s="54"/>
      <c r="I41" s="54"/>
      <c r="J41" s="54"/>
      <c r="K41" s="54"/>
      <c r="L41" s="54"/>
      <c r="M41" s="55"/>
      <c r="N41" s="55"/>
      <c r="O41" s="55"/>
      <c r="P41" s="55"/>
      <c r="Q41" s="56"/>
      <c r="R41" s="56"/>
      <c r="S41" s="56"/>
      <c r="T41" s="56"/>
      <c r="U41" s="57"/>
      <c r="V41" s="57"/>
      <c r="W41" s="57"/>
      <c r="X41" s="57"/>
      <c r="Y41" s="57"/>
      <c r="Z41" s="57"/>
      <c r="AA41" s="57"/>
      <c r="AB41" s="46"/>
      <c r="AC41" s="46"/>
      <c r="AD41" s="47"/>
      <c r="AE41" s="47"/>
      <c r="AF41" s="47"/>
      <c r="AG41" s="47"/>
      <c r="AH41" s="50" t="n">
        <f aca="false">SUM(D41:AG41)</f>
        <v>0</v>
      </c>
      <c r="AI41" s="49"/>
      <c r="AJ41" s="60" t="n">
        <f aca="false">SUM(D41:L41)*10.15+SUM(M41:P41)*10.75+SUM(Q41:T41)*11.35+SUM(U41:AA41)*11.95</f>
        <v>0</v>
      </c>
    </row>
    <row r="42" customFormat="false" ht="12.75" hidden="false" customHeight="true" outlineLevel="0" collapsed="false">
      <c r="A42" s="69" t="n">
        <v>51</v>
      </c>
      <c r="B42" s="53" t="s">
        <v>38</v>
      </c>
      <c r="C42" s="85" t="s">
        <v>36</v>
      </c>
      <c r="D42" s="54"/>
      <c r="E42" s="54"/>
      <c r="F42" s="54"/>
      <c r="G42" s="54"/>
      <c r="H42" s="54"/>
      <c r="I42" s="54"/>
      <c r="J42" s="54"/>
      <c r="K42" s="54"/>
      <c r="L42" s="54"/>
      <c r="M42" s="55"/>
      <c r="N42" s="55"/>
      <c r="O42" s="55"/>
      <c r="P42" s="55"/>
      <c r="Q42" s="56"/>
      <c r="R42" s="56"/>
      <c r="S42" s="56"/>
      <c r="T42" s="56"/>
      <c r="U42" s="57"/>
      <c r="V42" s="57"/>
      <c r="W42" s="57"/>
      <c r="X42" s="57"/>
      <c r="Y42" s="57"/>
      <c r="Z42" s="57"/>
      <c r="AA42" s="57"/>
      <c r="AB42" s="65"/>
      <c r="AC42" s="65"/>
      <c r="AD42" s="66"/>
      <c r="AE42" s="66"/>
      <c r="AF42" s="66"/>
      <c r="AG42" s="66"/>
      <c r="AH42" s="50" t="n">
        <f aca="false">SUM(D42:AG42)</f>
        <v>0</v>
      </c>
      <c r="AI42" s="49"/>
      <c r="AJ42" s="60" t="n">
        <f aca="false">SUM(D42:L42)*10.15+SUM(M42:P42)*10.75+SUM(Q42:T42)*11.35+SUM(U42:AA42)*11.95</f>
        <v>0</v>
      </c>
    </row>
    <row r="43" customFormat="false" ht="12.75" hidden="false" customHeight="true" outlineLevel="0" collapsed="false">
      <c r="A43" s="52" t="n">
        <v>51</v>
      </c>
      <c r="B43" s="53" t="s">
        <v>41</v>
      </c>
      <c r="C43" s="62" t="s">
        <v>42</v>
      </c>
      <c r="D43" s="54"/>
      <c r="E43" s="54"/>
      <c r="F43" s="54"/>
      <c r="G43" s="54"/>
      <c r="H43" s="54"/>
      <c r="I43" s="54"/>
      <c r="J43" s="54"/>
      <c r="K43" s="54"/>
      <c r="L43" s="54"/>
      <c r="M43" s="55"/>
      <c r="N43" s="55"/>
      <c r="O43" s="55"/>
      <c r="P43" s="55"/>
      <c r="Q43" s="56"/>
      <c r="R43" s="56"/>
      <c r="S43" s="56"/>
      <c r="T43" s="56"/>
      <c r="U43" s="57"/>
      <c r="V43" s="57"/>
      <c r="W43" s="57"/>
      <c r="X43" s="57"/>
      <c r="Y43" s="57"/>
      <c r="Z43" s="57"/>
      <c r="AA43" s="57"/>
      <c r="AB43" s="65"/>
      <c r="AC43" s="65"/>
      <c r="AD43" s="66"/>
      <c r="AE43" s="66"/>
      <c r="AF43" s="66"/>
      <c r="AG43" s="66"/>
      <c r="AH43" s="50" t="n">
        <f aca="false">SUM(D43:AG43)</f>
        <v>0</v>
      </c>
      <c r="AI43" s="49"/>
      <c r="AJ43" s="60" t="n">
        <f aca="false">SUM(D43:L43)*10.15+SUM(M43:P43)*10.75+SUM(Q43:T43)*11.35+SUM(U43:AA43)*11.95</f>
        <v>0</v>
      </c>
    </row>
    <row r="44" customFormat="false" ht="12.75" hidden="false" customHeight="true" outlineLevel="0" collapsed="false">
      <c r="A44" s="69" t="n">
        <v>51</v>
      </c>
      <c r="B44" s="86" t="s">
        <v>41</v>
      </c>
      <c r="C44" s="85" t="s">
        <v>43</v>
      </c>
      <c r="D44" s="54"/>
      <c r="E44" s="54"/>
      <c r="F44" s="54"/>
      <c r="G44" s="54"/>
      <c r="H44" s="54"/>
      <c r="I44" s="54"/>
      <c r="J44" s="54"/>
      <c r="K44" s="54"/>
      <c r="L44" s="54"/>
      <c r="M44" s="55"/>
      <c r="N44" s="55"/>
      <c r="O44" s="55"/>
      <c r="P44" s="55"/>
      <c r="Q44" s="56"/>
      <c r="R44" s="56"/>
      <c r="S44" s="56"/>
      <c r="T44" s="56"/>
      <c r="U44" s="57"/>
      <c r="V44" s="57"/>
      <c r="W44" s="57"/>
      <c r="X44" s="57"/>
      <c r="Y44" s="57"/>
      <c r="Z44" s="57"/>
      <c r="AA44" s="57"/>
      <c r="AB44" s="65"/>
      <c r="AC44" s="65"/>
      <c r="AD44" s="66"/>
      <c r="AE44" s="66"/>
      <c r="AF44" s="66"/>
      <c r="AG44" s="66"/>
      <c r="AH44" s="50" t="n">
        <f aca="false">SUM(D44:AG44)</f>
        <v>0</v>
      </c>
      <c r="AI44" s="49"/>
      <c r="AJ44" s="60" t="n">
        <f aca="false">SUM(D44:L44)*10.15+SUM(M44:P44)*10.75+SUM(Q44:T44)*11.35+SUM(U44:AA44)*11.95</f>
        <v>0</v>
      </c>
    </row>
    <row r="45" customFormat="false" ht="12.75" hidden="false" customHeight="true" outlineLevel="0" collapsed="false">
      <c r="A45" s="52" t="n">
        <v>51</v>
      </c>
      <c r="B45" s="53" t="s">
        <v>41</v>
      </c>
      <c r="C45" s="82" t="s">
        <v>44</v>
      </c>
      <c r="D45" s="54"/>
      <c r="E45" s="54"/>
      <c r="F45" s="54"/>
      <c r="G45" s="54"/>
      <c r="H45" s="54"/>
      <c r="I45" s="54"/>
      <c r="J45" s="54"/>
      <c r="K45" s="54"/>
      <c r="L45" s="54"/>
      <c r="M45" s="55"/>
      <c r="N45" s="55"/>
      <c r="O45" s="55"/>
      <c r="P45" s="55"/>
      <c r="Q45" s="56"/>
      <c r="R45" s="56"/>
      <c r="S45" s="56"/>
      <c r="T45" s="56"/>
      <c r="U45" s="57"/>
      <c r="V45" s="57"/>
      <c r="W45" s="57"/>
      <c r="X45" s="57"/>
      <c r="Y45" s="57"/>
      <c r="Z45" s="57"/>
      <c r="AA45" s="57"/>
      <c r="AB45" s="65"/>
      <c r="AC45" s="65"/>
      <c r="AD45" s="66"/>
      <c r="AE45" s="66"/>
      <c r="AF45" s="66"/>
      <c r="AG45" s="66"/>
      <c r="AH45" s="50" t="n">
        <f aca="false">SUM(D45:AG45)</f>
        <v>0</v>
      </c>
      <c r="AI45" s="49"/>
      <c r="AJ45" s="60" t="n">
        <f aca="false">SUM(D45:L45)*10.15+SUM(M45:P45)*10.75+SUM(Q45:T45)*11.35+SUM(U45:AA45)*11.95</f>
        <v>0</v>
      </c>
    </row>
    <row r="46" customFormat="false" ht="12.75" hidden="false" customHeight="true" outlineLevel="0" collapsed="false">
      <c r="A46" s="52" t="n">
        <v>51</v>
      </c>
      <c r="B46" s="53" t="s">
        <v>41</v>
      </c>
      <c r="C46" s="82" t="s">
        <v>45</v>
      </c>
      <c r="D46" s="54"/>
      <c r="E46" s="54"/>
      <c r="F46" s="54"/>
      <c r="G46" s="54"/>
      <c r="H46" s="54"/>
      <c r="I46" s="54"/>
      <c r="J46" s="54"/>
      <c r="K46" s="54"/>
      <c r="L46" s="54"/>
      <c r="M46" s="55"/>
      <c r="N46" s="55"/>
      <c r="O46" s="55"/>
      <c r="P46" s="55"/>
      <c r="Q46" s="56"/>
      <c r="R46" s="56"/>
      <c r="S46" s="56"/>
      <c r="T46" s="56"/>
      <c r="U46" s="57"/>
      <c r="V46" s="57"/>
      <c r="W46" s="57"/>
      <c r="X46" s="57"/>
      <c r="Y46" s="57"/>
      <c r="Z46" s="57"/>
      <c r="AA46" s="57"/>
      <c r="AB46" s="65"/>
      <c r="AC46" s="65"/>
      <c r="AD46" s="66"/>
      <c r="AE46" s="66"/>
      <c r="AF46" s="66"/>
      <c r="AG46" s="66"/>
      <c r="AH46" s="50" t="n">
        <f aca="false">SUM(D46:AG46)</f>
        <v>0</v>
      </c>
      <c r="AI46" s="49"/>
      <c r="AJ46" s="60" t="n">
        <f aca="false">SUM(D46:L46)*10.35+SUM(M46:P46)*10.95+SUM(Q46:T46)*11.55+SUM(U46:AA46)*12.15</f>
        <v>0</v>
      </c>
    </row>
    <row r="47" customFormat="false" ht="12.75" hidden="false" customHeight="true" outlineLevel="0" collapsed="false">
      <c r="A47" s="52"/>
      <c r="B47" s="53"/>
      <c r="C47" s="82"/>
      <c r="D47" s="54"/>
      <c r="E47" s="54"/>
      <c r="F47" s="54"/>
      <c r="G47" s="54"/>
      <c r="H47" s="54"/>
      <c r="I47" s="54"/>
      <c r="J47" s="54"/>
      <c r="K47" s="54"/>
      <c r="L47" s="54"/>
      <c r="M47" s="55"/>
      <c r="N47" s="55"/>
      <c r="O47" s="55"/>
      <c r="P47" s="55"/>
      <c r="Q47" s="56"/>
      <c r="R47" s="56"/>
      <c r="S47" s="56"/>
      <c r="T47" s="56"/>
      <c r="U47" s="57"/>
      <c r="V47" s="57"/>
      <c r="W47" s="57"/>
      <c r="X47" s="57"/>
      <c r="Y47" s="57"/>
      <c r="Z47" s="57"/>
      <c r="AA47" s="57"/>
      <c r="AB47" s="65"/>
      <c r="AC47" s="65"/>
      <c r="AD47" s="66"/>
      <c r="AE47" s="66"/>
      <c r="AF47" s="66"/>
      <c r="AG47" s="66"/>
      <c r="AH47" s="50"/>
      <c r="AI47" s="49"/>
      <c r="AJ47" s="60"/>
    </row>
    <row r="48" customFormat="false" ht="12.75" hidden="false" customHeight="true" outlineLevel="0" collapsed="false">
      <c r="A48" s="70" t="n">
        <v>51</v>
      </c>
      <c r="B48" s="71" t="s">
        <v>46</v>
      </c>
      <c r="C48" s="82"/>
      <c r="D48" s="54"/>
      <c r="E48" s="54"/>
      <c r="F48" s="54"/>
      <c r="G48" s="54"/>
      <c r="H48" s="54"/>
      <c r="I48" s="54"/>
      <c r="J48" s="54"/>
      <c r="K48" s="54"/>
      <c r="L48" s="54"/>
      <c r="M48" s="55"/>
      <c r="N48" s="55"/>
      <c r="O48" s="55"/>
      <c r="P48" s="55"/>
      <c r="Q48" s="56"/>
      <c r="R48" s="56"/>
      <c r="S48" s="56"/>
      <c r="T48" s="56"/>
      <c r="U48" s="57"/>
      <c r="V48" s="57"/>
      <c r="W48" s="57"/>
      <c r="X48" s="57"/>
      <c r="Y48" s="57"/>
      <c r="Z48" s="57"/>
      <c r="AA48" s="57"/>
      <c r="AB48" s="65"/>
      <c r="AC48" s="65"/>
      <c r="AD48" s="66"/>
      <c r="AE48" s="66"/>
      <c r="AF48" s="66"/>
      <c r="AG48" s="66"/>
      <c r="AH48" s="50"/>
      <c r="AI48" s="49"/>
      <c r="AJ48" s="60"/>
    </row>
    <row r="49" customFormat="false" ht="12.75" hidden="false" customHeight="true" outlineLevel="0" collapsed="false">
      <c r="A49" s="52" t="n">
        <v>51</v>
      </c>
      <c r="B49" s="53" t="s">
        <v>47</v>
      </c>
      <c r="C49" s="82" t="s">
        <v>42</v>
      </c>
      <c r="D49" s="54"/>
      <c r="E49" s="54"/>
      <c r="F49" s="54"/>
      <c r="G49" s="54"/>
      <c r="H49" s="54"/>
      <c r="I49" s="54"/>
      <c r="J49" s="54"/>
      <c r="K49" s="54"/>
      <c r="L49" s="54"/>
      <c r="M49" s="55"/>
      <c r="N49" s="55"/>
      <c r="O49" s="55"/>
      <c r="P49" s="55"/>
      <c r="Q49" s="56"/>
      <c r="R49" s="56"/>
      <c r="S49" s="56"/>
      <c r="T49" s="56"/>
      <c r="U49" s="57"/>
      <c r="V49" s="57"/>
      <c r="W49" s="57"/>
      <c r="X49" s="57"/>
      <c r="Y49" s="57"/>
      <c r="Z49" s="57"/>
      <c r="AA49" s="57"/>
      <c r="AB49" s="65"/>
      <c r="AC49" s="65"/>
      <c r="AD49" s="66"/>
      <c r="AE49" s="66"/>
      <c r="AF49" s="66"/>
      <c r="AG49" s="66"/>
      <c r="AH49" s="50" t="n">
        <f aca="false">SUM(D49:AG49)</f>
        <v>0</v>
      </c>
      <c r="AI49" s="49"/>
      <c r="AJ49" s="60" t="n">
        <f aca="false">SUM(D49:L49)*10.15+SUM(M49:P49)*10.75+SUM(Q49:T49)*11.35+SUM(U49:AA49)*11.95</f>
        <v>0</v>
      </c>
    </row>
    <row r="50" customFormat="false" ht="12.75" hidden="false" customHeight="true" outlineLevel="0" collapsed="false">
      <c r="A50" s="52" t="n">
        <v>51</v>
      </c>
      <c r="B50" s="53" t="s">
        <v>48</v>
      </c>
      <c r="C50" s="82" t="s">
        <v>49</v>
      </c>
      <c r="D50" s="54"/>
      <c r="E50" s="54"/>
      <c r="F50" s="54"/>
      <c r="G50" s="54"/>
      <c r="H50" s="54"/>
      <c r="I50" s="54"/>
      <c r="J50" s="54"/>
      <c r="K50" s="54"/>
      <c r="L50" s="54"/>
      <c r="M50" s="55"/>
      <c r="N50" s="55"/>
      <c r="O50" s="55"/>
      <c r="P50" s="55"/>
      <c r="Q50" s="56"/>
      <c r="R50" s="56"/>
      <c r="S50" s="56"/>
      <c r="T50" s="56"/>
      <c r="U50" s="57"/>
      <c r="V50" s="57"/>
      <c r="W50" s="57"/>
      <c r="X50" s="57"/>
      <c r="Y50" s="57"/>
      <c r="Z50" s="57"/>
      <c r="AA50" s="57"/>
      <c r="AB50" s="65"/>
      <c r="AC50" s="65"/>
      <c r="AD50" s="66"/>
      <c r="AE50" s="66"/>
      <c r="AF50" s="66"/>
      <c r="AG50" s="66"/>
      <c r="AH50" s="50" t="n">
        <f aca="false">SUM(D50:AG50)</f>
        <v>0</v>
      </c>
      <c r="AI50" s="49"/>
      <c r="AJ50" s="60" t="n">
        <f aca="false">SUM(D50:L50)*10.15+SUM(M50:P50)*10.75+SUM(Q50:T50)*11.35+SUM(U50:AA50)*11.95</f>
        <v>0</v>
      </c>
    </row>
    <row r="51" customFormat="false" ht="12.75" hidden="false" customHeight="true" outlineLevel="0" collapsed="false">
      <c r="A51" s="52" t="n">
        <v>51</v>
      </c>
      <c r="B51" s="53" t="s">
        <v>48</v>
      </c>
      <c r="C51" s="82" t="s">
        <v>50</v>
      </c>
      <c r="D51" s="54"/>
      <c r="E51" s="54"/>
      <c r="F51" s="54"/>
      <c r="G51" s="54"/>
      <c r="H51" s="54"/>
      <c r="I51" s="54"/>
      <c r="J51" s="54"/>
      <c r="K51" s="54"/>
      <c r="L51" s="54"/>
      <c r="M51" s="55"/>
      <c r="N51" s="55"/>
      <c r="O51" s="55"/>
      <c r="P51" s="55"/>
      <c r="Q51" s="56"/>
      <c r="R51" s="56"/>
      <c r="S51" s="56"/>
      <c r="T51" s="56"/>
      <c r="U51" s="57"/>
      <c r="V51" s="57"/>
      <c r="W51" s="57"/>
      <c r="X51" s="57"/>
      <c r="Y51" s="57"/>
      <c r="Z51" s="57"/>
      <c r="AA51" s="57"/>
      <c r="AB51" s="65"/>
      <c r="AC51" s="65"/>
      <c r="AD51" s="66"/>
      <c r="AE51" s="66"/>
      <c r="AF51" s="66"/>
      <c r="AG51" s="66"/>
      <c r="AH51" s="50" t="n">
        <f aca="false">SUM(D51:AG51)</f>
        <v>0</v>
      </c>
      <c r="AI51" s="49"/>
      <c r="AJ51" s="60" t="n">
        <f aca="false">SUM(D51:L51)*10.15+SUM(M51:P51)*10.75+SUM(Q51:T51)*11.35+SUM(U51:AA51)*11.95</f>
        <v>0</v>
      </c>
    </row>
    <row r="52" customFormat="false" ht="12.75" hidden="false" customHeight="true" outlineLevel="0" collapsed="false">
      <c r="A52" s="52" t="n">
        <v>51</v>
      </c>
      <c r="B52" s="53" t="s">
        <v>48</v>
      </c>
      <c r="C52" s="87" t="s">
        <v>51</v>
      </c>
      <c r="D52" s="54"/>
      <c r="E52" s="54"/>
      <c r="F52" s="54"/>
      <c r="G52" s="54"/>
      <c r="H52" s="54"/>
      <c r="I52" s="54"/>
      <c r="J52" s="54"/>
      <c r="K52" s="54"/>
      <c r="L52" s="54"/>
      <c r="M52" s="55"/>
      <c r="N52" s="55"/>
      <c r="O52" s="55"/>
      <c r="P52" s="55"/>
      <c r="Q52" s="56"/>
      <c r="R52" s="56"/>
      <c r="S52" s="56"/>
      <c r="T52" s="56"/>
      <c r="U52" s="57"/>
      <c r="V52" s="57"/>
      <c r="W52" s="57"/>
      <c r="X52" s="57"/>
      <c r="Y52" s="57"/>
      <c r="Z52" s="57"/>
      <c r="AA52" s="57"/>
      <c r="AB52" s="65"/>
      <c r="AC52" s="65"/>
      <c r="AD52" s="66"/>
      <c r="AE52" s="66"/>
      <c r="AF52" s="66"/>
      <c r="AG52" s="66"/>
      <c r="AH52" s="50" t="n">
        <f aca="false">SUM(D52:AG52)</f>
        <v>0</v>
      </c>
      <c r="AI52" s="49"/>
      <c r="AJ52" s="60" t="n">
        <f aca="false">SUM(D52:L52)*10.15+SUM(M52:P52)*10.75+SUM(Q52:T52)*11.35+SUM(U52:AA52)*11.95</f>
        <v>0</v>
      </c>
    </row>
    <row r="53" customFormat="false" ht="12.75" hidden="false" customHeight="true" outlineLevel="0" collapsed="false">
      <c r="A53" s="52"/>
      <c r="B53" s="53"/>
      <c r="C53" s="87"/>
      <c r="D53" s="54"/>
      <c r="E53" s="54"/>
      <c r="F53" s="54"/>
      <c r="G53" s="54"/>
      <c r="H53" s="54"/>
      <c r="I53" s="54"/>
      <c r="J53" s="54"/>
      <c r="K53" s="54"/>
      <c r="L53" s="54"/>
      <c r="M53" s="55"/>
      <c r="N53" s="55"/>
      <c r="O53" s="55"/>
      <c r="P53" s="55"/>
      <c r="Q53" s="56"/>
      <c r="R53" s="56"/>
      <c r="S53" s="56"/>
      <c r="T53" s="56"/>
      <c r="U53" s="57"/>
      <c r="V53" s="57"/>
      <c r="W53" s="57"/>
      <c r="X53" s="57"/>
      <c r="Y53" s="57"/>
      <c r="Z53" s="57"/>
      <c r="AA53" s="57"/>
      <c r="AB53" s="65"/>
      <c r="AC53" s="65"/>
      <c r="AD53" s="66"/>
      <c r="AE53" s="66"/>
      <c r="AF53" s="66"/>
      <c r="AG53" s="66"/>
      <c r="AH53" s="50"/>
      <c r="AI53" s="49"/>
      <c r="AJ53" s="60"/>
    </row>
    <row r="54" customFormat="false" ht="12.75" hidden="false" customHeight="true" outlineLevel="0" collapsed="false">
      <c r="A54" s="70" t="n">
        <v>51</v>
      </c>
      <c r="B54" s="71" t="s">
        <v>52</v>
      </c>
      <c r="C54" s="52"/>
      <c r="D54" s="54"/>
      <c r="E54" s="54"/>
      <c r="F54" s="54"/>
      <c r="G54" s="73" t="n">
        <v>10.35</v>
      </c>
      <c r="H54" s="73"/>
      <c r="I54" s="88"/>
      <c r="J54" s="88"/>
      <c r="K54" s="88"/>
      <c r="L54" s="88"/>
      <c r="M54" s="89"/>
      <c r="N54" s="76" t="n">
        <v>10.95</v>
      </c>
      <c r="O54" s="76"/>
      <c r="P54" s="89"/>
      <c r="Q54" s="90"/>
      <c r="R54" s="78" t="n">
        <v>11.55</v>
      </c>
      <c r="S54" s="78"/>
      <c r="T54" s="90"/>
      <c r="U54" s="91"/>
      <c r="V54" s="91"/>
      <c r="W54" s="80" t="n">
        <v>12.15</v>
      </c>
      <c r="X54" s="80"/>
      <c r="Y54" s="57"/>
      <c r="Z54" s="57"/>
      <c r="AA54" s="57"/>
      <c r="AB54" s="65"/>
      <c r="AC54" s="65"/>
      <c r="AD54" s="66"/>
      <c r="AE54" s="66"/>
      <c r="AF54" s="66"/>
      <c r="AG54" s="66"/>
      <c r="AH54" s="50"/>
      <c r="AI54" s="49"/>
      <c r="AJ54" s="60"/>
    </row>
    <row r="55" customFormat="false" ht="12.75" hidden="false" customHeight="true" outlineLevel="0" collapsed="false">
      <c r="A55" s="92" t="n">
        <v>51</v>
      </c>
      <c r="B55" s="53" t="s">
        <v>41</v>
      </c>
      <c r="C55" s="52" t="s">
        <v>42</v>
      </c>
      <c r="D55" s="54"/>
      <c r="E55" s="54"/>
      <c r="F55" s="54"/>
      <c r="G55" s="73"/>
      <c r="H55" s="73"/>
      <c r="I55" s="88"/>
      <c r="J55" s="88"/>
      <c r="K55" s="88"/>
      <c r="L55" s="88"/>
      <c r="M55" s="89"/>
      <c r="N55" s="76"/>
      <c r="O55" s="76"/>
      <c r="P55" s="89"/>
      <c r="Q55" s="90"/>
      <c r="R55" s="78"/>
      <c r="S55" s="78"/>
      <c r="T55" s="90"/>
      <c r="U55" s="91"/>
      <c r="V55" s="91"/>
      <c r="W55" s="80"/>
      <c r="X55" s="80"/>
      <c r="Y55" s="57"/>
      <c r="Z55" s="57"/>
      <c r="AA55" s="57"/>
      <c r="AB55" s="65"/>
      <c r="AC55" s="65"/>
      <c r="AD55" s="66"/>
      <c r="AE55" s="66"/>
      <c r="AF55" s="66"/>
      <c r="AG55" s="66"/>
      <c r="AH55" s="50" t="n">
        <f aca="false">SUM(D55:AG55)</f>
        <v>0</v>
      </c>
      <c r="AI55" s="49"/>
      <c r="AJ55" s="60" t="n">
        <f aca="false">SUM(D55:L55)*10.35+SUM(M55:P55)*10.95+SUM(Q55:T55)*11.55+SUM(U55:AA55)*12.15</f>
        <v>0</v>
      </c>
    </row>
    <row r="56" customFormat="false" ht="12.75" hidden="false" customHeight="true" outlineLevel="0" collapsed="false">
      <c r="A56" s="64" t="n">
        <v>51</v>
      </c>
      <c r="B56" s="84" t="s">
        <v>41</v>
      </c>
      <c r="C56" s="62" t="s">
        <v>43</v>
      </c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55"/>
      <c r="O56" s="55"/>
      <c r="P56" s="55"/>
      <c r="Q56" s="56"/>
      <c r="R56" s="56"/>
      <c r="S56" s="56"/>
      <c r="T56" s="56"/>
      <c r="U56" s="57"/>
      <c r="V56" s="57"/>
      <c r="W56" s="57"/>
      <c r="X56" s="57"/>
      <c r="Y56" s="57"/>
      <c r="Z56" s="57"/>
      <c r="AA56" s="57"/>
      <c r="AB56" s="47"/>
      <c r="AC56" s="47"/>
      <c r="AD56" s="47"/>
      <c r="AE56" s="47"/>
      <c r="AF56" s="47"/>
      <c r="AG56" s="47"/>
      <c r="AH56" s="50" t="n">
        <f aca="false">SUM(D56:AG56)</f>
        <v>0</v>
      </c>
      <c r="AI56" s="49"/>
      <c r="AJ56" s="60" t="n">
        <f aca="false">SUM(D56:L56)*10.35+SUM(M56:P56)*10.95+SUM(Q56:T56)*11.55+SUM(U56:AA56)*12.15</f>
        <v>0</v>
      </c>
    </row>
    <row r="57" customFormat="false" ht="12.75" hidden="false" customHeight="true" outlineLevel="0" collapsed="false">
      <c r="A57" s="64" t="n">
        <v>51</v>
      </c>
      <c r="B57" s="84" t="s">
        <v>41</v>
      </c>
      <c r="C57" s="62" t="s">
        <v>45</v>
      </c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55"/>
      <c r="O57" s="55"/>
      <c r="P57" s="55"/>
      <c r="Q57" s="56"/>
      <c r="R57" s="56"/>
      <c r="S57" s="56"/>
      <c r="T57" s="56"/>
      <c r="U57" s="57"/>
      <c r="V57" s="57"/>
      <c r="W57" s="57"/>
      <c r="X57" s="57"/>
      <c r="Y57" s="57"/>
      <c r="Z57" s="57"/>
      <c r="AA57" s="57"/>
      <c r="AB57" s="47"/>
      <c r="AC57" s="47"/>
      <c r="AD57" s="47"/>
      <c r="AE57" s="47"/>
      <c r="AF57" s="47"/>
      <c r="AG57" s="47"/>
      <c r="AH57" s="50" t="n">
        <f aca="false">SUM(D57:AG57)</f>
        <v>0</v>
      </c>
      <c r="AI57" s="49"/>
      <c r="AJ57" s="60" t="n">
        <f aca="false">SUM(D57:L57)*10.35+SUM(M57:P57)*10.95+SUM(Q57:T57)*11.55+SUM(U57:AA57)*12.15</f>
        <v>0</v>
      </c>
    </row>
    <row r="58" customFormat="false" ht="12.75" hidden="false" customHeight="true" outlineLevel="0" collapsed="false">
      <c r="A58" s="64" t="n">
        <v>51</v>
      </c>
      <c r="B58" s="84" t="s">
        <v>41</v>
      </c>
      <c r="C58" s="62" t="s">
        <v>44</v>
      </c>
      <c r="D58" s="54"/>
      <c r="E58" s="54"/>
      <c r="F58" s="54"/>
      <c r="G58" s="54"/>
      <c r="H58" s="54"/>
      <c r="I58" s="54"/>
      <c r="J58" s="54"/>
      <c r="K58" s="54"/>
      <c r="L58" s="54"/>
      <c r="M58" s="55"/>
      <c r="N58" s="55"/>
      <c r="O58" s="55"/>
      <c r="P58" s="55"/>
      <c r="Q58" s="56"/>
      <c r="R58" s="56"/>
      <c r="S58" s="56"/>
      <c r="T58" s="56"/>
      <c r="U58" s="57"/>
      <c r="V58" s="57"/>
      <c r="W58" s="57"/>
      <c r="X58" s="57"/>
      <c r="Y58" s="57"/>
      <c r="Z58" s="57"/>
      <c r="AA58" s="57"/>
      <c r="AB58" s="47"/>
      <c r="AC58" s="47"/>
      <c r="AD58" s="47"/>
      <c r="AE58" s="47"/>
      <c r="AF58" s="47"/>
      <c r="AG58" s="47"/>
      <c r="AH58" s="50" t="n">
        <f aca="false">SUM(D58:AG58)</f>
        <v>0</v>
      </c>
      <c r="AI58" s="49"/>
      <c r="AJ58" s="60" t="n">
        <f aca="false">SUM(D58:L58)*10.35+SUM(M58:P58)*10.95+SUM(Q58:T58)*11.55+SUM(U58:AA58)*12.15</f>
        <v>0</v>
      </c>
    </row>
    <row r="59" customFormat="false" ht="12.75" hidden="false" customHeight="true" outlineLevel="0" collapsed="false">
      <c r="A59" s="64"/>
      <c r="B59" s="84"/>
      <c r="C59" s="62"/>
      <c r="D59" s="54"/>
      <c r="E59" s="54"/>
      <c r="F59" s="54"/>
      <c r="G59" s="54"/>
      <c r="H59" s="54"/>
      <c r="I59" s="54"/>
      <c r="J59" s="54"/>
      <c r="K59" s="54"/>
      <c r="L59" s="54"/>
      <c r="M59" s="55"/>
      <c r="N59" s="55"/>
      <c r="O59" s="55"/>
      <c r="P59" s="55"/>
      <c r="Q59" s="56"/>
      <c r="R59" s="56"/>
      <c r="S59" s="56"/>
      <c r="T59" s="56"/>
      <c r="U59" s="57"/>
      <c r="V59" s="57"/>
      <c r="W59" s="57"/>
      <c r="X59" s="57"/>
      <c r="Y59" s="57"/>
      <c r="Z59" s="57"/>
      <c r="AA59" s="57"/>
      <c r="AB59" s="47"/>
      <c r="AC59" s="47"/>
      <c r="AD59" s="47"/>
      <c r="AE59" s="47"/>
      <c r="AF59" s="47"/>
      <c r="AG59" s="47"/>
      <c r="AH59" s="50"/>
      <c r="AI59" s="49"/>
      <c r="AJ59" s="60"/>
    </row>
    <row r="60" customFormat="false" ht="12.75" hidden="false" customHeight="true" outlineLevel="0" collapsed="false">
      <c r="A60" s="32" t="n">
        <v>51</v>
      </c>
      <c r="B60" s="33" t="s">
        <v>53</v>
      </c>
      <c r="C60" s="62"/>
      <c r="D60" s="54"/>
      <c r="E60" s="54"/>
      <c r="F60" s="54"/>
      <c r="G60" s="54"/>
      <c r="H60" s="54"/>
      <c r="I60" s="54"/>
      <c r="J60" s="54"/>
      <c r="K60" s="54"/>
      <c r="L60" s="54"/>
      <c r="M60" s="55"/>
      <c r="N60" s="55"/>
      <c r="O60" s="55"/>
      <c r="P60" s="55"/>
      <c r="Q60" s="56"/>
      <c r="R60" s="56"/>
      <c r="S60" s="56"/>
      <c r="T60" s="56"/>
      <c r="U60" s="57"/>
      <c r="V60" s="57"/>
      <c r="W60" s="57"/>
      <c r="X60" s="57"/>
      <c r="Y60" s="57"/>
      <c r="Z60" s="57"/>
      <c r="AA60" s="57"/>
      <c r="AB60" s="47"/>
      <c r="AC60" s="47"/>
      <c r="AD60" s="47"/>
      <c r="AE60" s="47"/>
      <c r="AF60" s="47"/>
      <c r="AG60" s="47"/>
      <c r="AH60" s="50"/>
      <c r="AI60" s="49"/>
      <c r="AJ60" s="60"/>
    </row>
    <row r="61" customFormat="false" ht="12.75" hidden="false" customHeight="true" outlineLevel="0" collapsed="false">
      <c r="A61" s="64" t="n">
        <v>51</v>
      </c>
      <c r="B61" s="84" t="s">
        <v>54</v>
      </c>
      <c r="C61" s="62" t="s">
        <v>43</v>
      </c>
      <c r="D61" s="54"/>
      <c r="E61" s="54"/>
      <c r="F61" s="54"/>
      <c r="G61" s="54"/>
      <c r="H61" s="54"/>
      <c r="I61" s="54"/>
      <c r="J61" s="54"/>
      <c r="K61" s="54"/>
      <c r="L61" s="54"/>
      <c r="M61" s="55"/>
      <c r="N61" s="55"/>
      <c r="O61" s="55"/>
      <c r="P61" s="55"/>
      <c r="Q61" s="56"/>
      <c r="R61" s="56"/>
      <c r="S61" s="56"/>
      <c r="T61" s="56"/>
      <c r="U61" s="57"/>
      <c r="V61" s="57"/>
      <c r="W61" s="57"/>
      <c r="X61" s="57"/>
      <c r="Y61" s="57"/>
      <c r="Z61" s="57"/>
      <c r="AA61" s="57"/>
      <c r="AB61" s="66"/>
      <c r="AC61" s="66"/>
      <c r="AD61" s="66"/>
      <c r="AE61" s="66"/>
      <c r="AF61" s="66"/>
      <c r="AG61" s="66"/>
      <c r="AH61" s="50" t="n">
        <f aca="false">SUM(D61:AG61)</f>
        <v>0</v>
      </c>
      <c r="AI61" s="49"/>
      <c r="AJ61" s="60" t="n">
        <f aca="false">SUM(D61:L61)*10.35+SUM(M61:P61)*10.95+SUM(Q61:T61)*11.55+SUM(U61:AA61)*12.15</f>
        <v>0</v>
      </c>
    </row>
    <row r="62" customFormat="false" ht="12.75" hidden="false" customHeight="true" outlineLevel="0" collapsed="false">
      <c r="A62" s="64" t="n">
        <v>51</v>
      </c>
      <c r="B62" s="84" t="s">
        <v>54</v>
      </c>
      <c r="C62" s="62" t="s">
        <v>37</v>
      </c>
      <c r="D62" s="54"/>
      <c r="E62" s="54"/>
      <c r="F62" s="54"/>
      <c r="G62" s="54"/>
      <c r="H62" s="54"/>
      <c r="I62" s="54"/>
      <c r="J62" s="54"/>
      <c r="K62" s="54"/>
      <c r="L62" s="54"/>
      <c r="M62" s="55"/>
      <c r="N62" s="55"/>
      <c r="O62" s="55"/>
      <c r="P62" s="55"/>
      <c r="Q62" s="56"/>
      <c r="R62" s="56"/>
      <c r="S62" s="56"/>
      <c r="T62" s="56"/>
      <c r="U62" s="57"/>
      <c r="V62" s="57"/>
      <c r="W62" s="57"/>
      <c r="X62" s="57"/>
      <c r="Y62" s="57"/>
      <c r="Z62" s="57"/>
      <c r="AA62" s="57"/>
      <c r="AB62" s="47"/>
      <c r="AC62" s="47"/>
      <c r="AD62" s="47"/>
      <c r="AE62" s="47"/>
      <c r="AF62" s="47"/>
      <c r="AG62" s="47"/>
      <c r="AH62" s="50" t="n">
        <f aca="false">SUM(D62:AG62)</f>
        <v>0</v>
      </c>
      <c r="AI62" s="49"/>
      <c r="AJ62" s="60" t="n">
        <f aca="false">SUM(D62:L62)*10.35+SUM(M62:P62)*10.95+SUM(Q62:T62)*11.55+SUM(U62:AA62)*12.15</f>
        <v>0</v>
      </c>
    </row>
    <row r="63" customFormat="false" ht="12.75" hidden="false" customHeight="true" outlineLevel="0" collapsed="false">
      <c r="A63" s="52" t="n">
        <v>51</v>
      </c>
      <c r="B63" s="84" t="s">
        <v>54</v>
      </c>
      <c r="C63" s="62" t="s">
        <v>39</v>
      </c>
      <c r="D63" s="54"/>
      <c r="E63" s="54"/>
      <c r="F63" s="54"/>
      <c r="G63" s="54"/>
      <c r="H63" s="54"/>
      <c r="I63" s="54"/>
      <c r="J63" s="54"/>
      <c r="K63" s="54"/>
      <c r="L63" s="54"/>
      <c r="M63" s="55"/>
      <c r="N63" s="55"/>
      <c r="O63" s="55"/>
      <c r="P63" s="55"/>
      <c r="Q63" s="56"/>
      <c r="R63" s="56"/>
      <c r="S63" s="56"/>
      <c r="T63" s="56"/>
      <c r="U63" s="57"/>
      <c r="V63" s="57"/>
      <c r="W63" s="57"/>
      <c r="X63" s="57"/>
      <c r="Y63" s="57"/>
      <c r="Z63" s="57"/>
      <c r="AA63" s="57"/>
      <c r="AB63" s="66"/>
      <c r="AC63" s="66"/>
      <c r="AD63" s="66"/>
      <c r="AE63" s="66"/>
      <c r="AF63" s="66"/>
      <c r="AG63" s="66"/>
      <c r="AH63" s="50" t="n">
        <f aca="false">SUM(D63:AG63)</f>
        <v>0</v>
      </c>
      <c r="AI63" s="49"/>
      <c r="AJ63" s="60" t="n">
        <f aca="false">SUM(D63:L63)*10.35+SUM(M63:P63)*10.95+SUM(Q63:T63)*11.55+SUM(U63:AA63)*12.15</f>
        <v>0</v>
      </c>
    </row>
    <row r="64" customFormat="false" ht="12.75" hidden="false" customHeight="true" outlineLevel="0" collapsed="false">
      <c r="A64" s="52"/>
      <c r="B64" s="84"/>
      <c r="C64" s="62"/>
      <c r="D64" s="54"/>
      <c r="E64" s="54"/>
      <c r="F64" s="54"/>
      <c r="G64" s="54"/>
      <c r="H64" s="54"/>
      <c r="I64" s="54"/>
      <c r="J64" s="54"/>
      <c r="K64" s="54"/>
      <c r="L64" s="54"/>
      <c r="M64" s="55"/>
      <c r="N64" s="55"/>
      <c r="O64" s="55"/>
      <c r="P64" s="55"/>
      <c r="Q64" s="56"/>
      <c r="R64" s="56"/>
      <c r="S64" s="56"/>
      <c r="T64" s="56"/>
      <c r="U64" s="57"/>
      <c r="V64" s="57"/>
      <c r="W64" s="57"/>
      <c r="X64" s="57"/>
      <c r="Y64" s="57"/>
      <c r="Z64" s="57"/>
      <c r="AA64" s="57"/>
      <c r="AB64" s="66"/>
      <c r="AC64" s="66"/>
      <c r="AD64" s="66"/>
      <c r="AE64" s="66"/>
      <c r="AF64" s="66"/>
      <c r="AG64" s="66"/>
      <c r="AH64" s="50" t="n">
        <f aca="false">SUM(D64:AG64)</f>
        <v>0</v>
      </c>
      <c r="AI64" s="49"/>
      <c r="AJ64" s="60" t="n">
        <f aca="false">SUM(D64:L64)*10.35+SUM(M64:P64)*10.95+SUM(Q64:T64)*11.55+SUM(U64:AA64)*12.15</f>
        <v>0</v>
      </c>
    </row>
    <row r="65" customFormat="false" ht="12.75" hidden="false" customHeight="true" outlineLevel="0" collapsed="false">
      <c r="A65" s="52"/>
      <c r="B65" s="53"/>
      <c r="C65" s="52"/>
      <c r="D65" s="54"/>
      <c r="E65" s="54"/>
      <c r="F65" s="54"/>
      <c r="G65" s="54"/>
      <c r="H65" s="54"/>
      <c r="I65" s="54"/>
      <c r="J65" s="54"/>
      <c r="K65" s="54"/>
      <c r="L65" s="54"/>
      <c r="M65" s="55"/>
      <c r="N65" s="55"/>
      <c r="O65" s="55"/>
      <c r="P65" s="55"/>
      <c r="Q65" s="56"/>
      <c r="R65" s="56"/>
      <c r="S65" s="56"/>
      <c r="T65" s="56"/>
      <c r="U65" s="57"/>
      <c r="V65" s="57"/>
      <c r="W65" s="57"/>
      <c r="X65" s="57"/>
      <c r="Y65" s="57"/>
      <c r="Z65" s="57"/>
      <c r="AA65" s="57"/>
      <c r="AB65" s="66"/>
      <c r="AC65" s="66"/>
      <c r="AD65" s="66"/>
      <c r="AE65" s="66"/>
      <c r="AF65" s="66"/>
      <c r="AG65" s="66"/>
      <c r="AH65" s="50"/>
      <c r="AI65" s="49"/>
      <c r="AJ65" s="50"/>
      <c r="AK65" s="93"/>
      <c r="AL65" s="94"/>
    </row>
    <row r="66" customFormat="false" ht="12.75" hidden="false" customHeight="true" outlineLevel="0" collapsed="false">
      <c r="A66" s="52"/>
      <c r="B66" s="53"/>
      <c r="C66" s="95" t="s">
        <v>55</v>
      </c>
      <c r="D66" s="48" t="n">
        <f aca="false">SUM(D19:D26)+SUM(D28:D33)+SUM(D36:D39)+SUM(D41:D46)+SUM(D56:D65)</f>
        <v>0</v>
      </c>
      <c r="E66" s="48" t="n">
        <f aca="false">SUM(E19:E26)+SUM(E28:E33)+SUM(E36:E39)+SUM(E41:E46)+SUM(E56:E65)</f>
        <v>0</v>
      </c>
      <c r="F66" s="48" t="n">
        <f aca="false">SUM(F19:F26)+SUM(F28:F33)+SUM(F36:F39)+SUM(F41:F46)+SUM(F56:F65)</f>
        <v>0</v>
      </c>
      <c r="G66" s="48" t="n">
        <f aca="false">SUM(G19:G26)+SUM(G28:G33)+SUM(G36:G39)+SUM(G41:G46)+SUM(G56:G65)</f>
        <v>0</v>
      </c>
      <c r="H66" s="48" t="n">
        <f aca="false">SUM(H19:H26)+SUM(H28:H33)+SUM(H36:H39)+SUM(H41:H46)+SUM(H56:H65)</f>
        <v>0</v>
      </c>
      <c r="I66" s="48" t="n">
        <f aca="false">SUM(I19:I26)+SUM(I28:I33)+SUM(I36:I39)+SUM(I41:I46)+SUM(I56:I65)</f>
        <v>0</v>
      </c>
      <c r="J66" s="48" t="n">
        <f aca="false">SUM(J19:J26)+SUM(J28:J33)+SUM(J36:J39)+SUM(J41:J46)+SUM(J56:J65)</f>
        <v>0</v>
      </c>
      <c r="K66" s="48" t="n">
        <f aca="false">SUM(K19:K26)+SUM(K28:K33)+SUM(K36:K39)+SUM(K41:K46)+SUM(K56:K65)</f>
        <v>0</v>
      </c>
      <c r="L66" s="48" t="n">
        <f aca="false">SUM(L19:L26)+SUM(L28:L33)+SUM(L36:L39)+SUM(L41:L46)+SUM(L56:L65)</f>
        <v>0</v>
      </c>
      <c r="M66" s="48" t="n">
        <f aca="false">SUM(M19:M26)+SUM(M28:M33)+SUM(M36:M39)+SUM(M41:M46)+SUM(M56:M65)</f>
        <v>0</v>
      </c>
      <c r="N66" s="48" t="n">
        <f aca="false">SUM(N19:N26)+SUM(N28:N33)+SUM(N36:N39)+SUM(N41:N46)+SUM(N56:N65)</f>
        <v>0</v>
      </c>
      <c r="O66" s="48" t="n">
        <f aca="false">SUM(O19:O26)+SUM(O28:O33)+SUM(O36:O39)+SUM(O41:O46)+SUM(O56:O65)</f>
        <v>0</v>
      </c>
      <c r="P66" s="48" t="n">
        <f aca="false">SUM(P19:P26)+SUM(P28:P33)+SUM(P36:P39)+SUM(P41:P46)+SUM(P56:P65)</f>
        <v>0</v>
      </c>
      <c r="Q66" s="48" t="n">
        <f aca="false">SUM(Q19:Q26)+SUM(Q28:Q33)+SUM(Q36:Q39)+SUM(Q41:Q46)+SUM(Q56:Q65)</f>
        <v>0</v>
      </c>
      <c r="R66" s="48" t="n">
        <f aca="false">SUM(R19:R26)+SUM(R28:R33)+SUM(R36:R39)+SUM(R41:R46)+SUM(R56:R65)</f>
        <v>0</v>
      </c>
      <c r="S66" s="48" t="n">
        <f aca="false">SUM(S19:S26)+SUM(S28:S33)+SUM(S36:S39)+SUM(S41:S46)+SUM(S56:S65)</f>
        <v>0</v>
      </c>
      <c r="T66" s="48" t="n">
        <f aca="false">SUM(T19:T26)+SUM(T28:T33)+SUM(T36:T39)+SUM(T41:T46)+SUM(T56:T65)</f>
        <v>0</v>
      </c>
      <c r="U66" s="48" t="n">
        <f aca="false">SUM(U19:U26)+SUM(U28:U33)+SUM(U36:U39)+SUM(U41:U46)+SUM(U56:U65)</f>
        <v>0</v>
      </c>
      <c r="V66" s="48" t="n">
        <f aca="false">SUM(V19:V26)+SUM(V28:V33)+SUM(V36:V39)+SUM(V41:V46)+SUM(V56:V65)</f>
        <v>0</v>
      </c>
      <c r="W66" s="48" t="n">
        <f aca="false">SUM(W19:W26)+SUM(W28:W33)+SUM(W36:W39)+SUM(W41:W46)+SUM(W56:W65)</f>
        <v>0</v>
      </c>
      <c r="X66" s="48" t="n">
        <f aca="false">SUM(X19:X26)+SUM(X28:X33)+SUM(X36:X39)+SUM(X41:X46)+SUM(X56:X65)</f>
        <v>0</v>
      </c>
      <c r="Y66" s="48" t="n">
        <f aca="false">SUM(Y19:Y26)+SUM(Y28:Y33)+SUM(Y36:Y39)+SUM(Y41:Y46)+SUM(Y56:Y65)</f>
        <v>0</v>
      </c>
      <c r="Z66" s="48" t="n">
        <f aca="false">SUM(Z19:Z26)+SUM(Z28:Z33)+SUM(Z36:Z39)+SUM(Z41:Z46)+SUM(Z56:Z65)</f>
        <v>0</v>
      </c>
      <c r="AA66" s="48" t="n">
        <f aca="false">SUM(AA19:AA26)+SUM(AA28:AA33)+SUM(AA36:AA39)+SUM(AA41:AA46)+SUM(AA56:AA65)</f>
        <v>0</v>
      </c>
      <c r="AB66" s="48" t="n">
        <f aca="false">SUM(AB19:AB26)+SUM(AB28:AB33)+SUM(AB36:AB39)+SUM(AB41:AB46)+SUM(AB56:AB65)</f>
        <v>0</v>
      </c>
      <c r="AC66" s="48" t="n">
        <f aca="false">SUM(AC19:AC26)+SUM(AC28:AC33)+SUM(AC36:AC39)+SUM(AC41:AC46)+SUM(AC56:AC65)</f>
        <v>0</v>
      </c>
      <c r="AD66" s="48" t="n">
        <f aca="false">SUM(AD19:AD26)+SUM(AD28:AD33)+SUM(AD36:AD39)+SUM(AD41:AD46)+SUM(AD56:AD65)</f>
        <v>0</v>
      </c>
      <c r="AE66" s="48" t="n">
        <f aca="false">SUM(AE19:AE26)+SUM(AE28:AE33)+SUM(AE36:AE39)+SUM(AE41:AE46)+SUM(AE56:AE65)</f>
        <v>0</v>
      </c>
      <c r="AF66" s="48" t="n">
        <f aca="false">SUM(AF19:AF26)+SUM(AF28:AF33)+SUM(AF36:AF39)+SUM(AF41:AF46)+SUM(AF56:AF65)</f>
        <v>0</v>
      </c>
      <c r="AG66" s="48" t="n">
        <f aca="false">SUM(AG19:AG26)+SUM(AG28:AG33)+SUM(AG36:AG39)+SUM(AG41:AG46)+SUM(AG56:AG65)</f>
        <v>0</v>
      </c>
      <c r="AH66" s="50" t="n">
        <f aca="false">SUM(D66:AG66)</f>
        <v>0</v>
      </c>
      <c r="AI66" s="49"/>
      <c r="AJ66" s="96" t="n">
        <f aca="false">SUM(AJ19:AJ65)</f>
        <v>0</v>
      </c>
    </row>
    <row r="67" customFormat="false" ht="15.65" hidden="false" customHeight="true" outlineLevel="0" collapsed="false">
      <c r="A67" s="28" t="s">
        <v>15</v>
      </c>
      <c r="B67" s="28" t="s">
        <v>16</v>
      </c>
      <c r="C67" s="28" t="s">
        <v>17</v>
      </c>
      <c r="D67" s="68" t="n">
        <v>18</v>
      </c>
      <c r="E67" s="67" t="n">
        <v>19</v>
      </c>
      <c r="F67" s="67" t="n">
        <v>20</v>
      </c>
      <c r="G67" s="67" t="n">
        <v>21</v>
      </c>
      <c r="H67" s="67" t="n">
        <v>22</v>
      </c>
      <c r="I67" s="67" t="n">
        <v>23</v>
      </c>
      <c r="J67" s="67" t="n">
        <v>24</v>
      </c>
      <c r="K67" s="67" t="n">
        <v>25</v>
      </c>
      <c r="L67" s="67" t="n">
        <v>26</v>
      </c>
      <c r="M67" s="67" t="n">
        <v>27</v>
      </c>
      <c r="N67" s="67" t="n">
        <v>28</v>
      </c>
      <c r="O67" s="67" t="n">
        <v>29</v>
      </c>
      <c r="P67" s="67" t="n">
        <v>30</v>
      </c>
      <c r="Q67" s="67" t="n">
        <v>31</v>
      </c>
      <c r="R67" s="67" t="n">
        <v>32</v>
      </c>
      <c r="S67" s="67" t="n">
        <v>33</v>
      </c>
      <c r="T67" s="67" t="n">
        <v>34</v>
      </c>
      <c r="U67" s="67" t="n">
        <v>35</v>
      </c>
      <c r="V67" s="67" t="n">
        <v>36</v>
      </c>
      <c r="W67" s="67" t="n">
        <v>37</v>
      </c>
      <c r="X67" s="67" t="n">
        <v>38</v>
      </c>
      <c r="Y67" s="67" t="n">
        <v>39</v>
      </c>
      <c r="Z67" s="67" t="n">
        <v>40</v>
      </c>
      <c r="AA67" s="67" t="n">
        <v>41</v>
      </c>
      <c r="AB67" s="67" t="n">
        <v>42</v>
      </c>
      <c r="AC67" s="67" t="n">
        <v>43</v>
      </c>
      <c r="AD67" s="67" t="n">
        <v>44</v>
      </c>
      <c r="AE67" s="67" t="n">
        <v>45</v>
      </c>
      <c r="AF67" s="67" t="n">
        <v>46</v>
      </c>
      <c r="AG67" s="67" t="n">
        <v>47</v>
      </c>
      <c r="AH67" s="30" t="s">
        <v>18</v>
      </c>
      <c r="AI67" s="30" t="s">
        <v>19</v>
      </c>
      <c r="AJ67" s="31" t="s">
        <v>20</v>
      </c>
    </row>
    <row r="68" customFormat="false" ht="12.75" hidden="false" customHeight="true" outlineLevel="0" collapsed="false">
      <c r="A68" s="70" t="n">
        <v>70</v>
      </c>
      <c r="B68" s="70" t="s">
        <v>56</v>
      </c>
      <c r="C68" s="70" t="s">
        <v>57</v>
      </c>
      <c r="D68" s="97"/>
      <c r="E68" s="97"/>
      <c r="F68" s="97"/>
      <c r="G68" s="98"/>
      <c r="H68" s="99"/>
      <c r="I68" s="100" t="n">
        <v>10.45</v>
      </c>
      <c r="J68" s="100"/>
      <c r="K68" s="101"/>
      <c r="L68" s="101"/>
      <c r="M68" s="101"/>
      <c r="N68" s="102"/>
      <c r="O68" s="102"/>
      <c r="P68" s="103" t="n">
        <v>10.7</v>
      </c>
      <c r="Q68" s="103"/>
      <c r="R68" s="102"/>
      <c r="S68" s="102"/>
      <c r="T68" s="102"/>
      <c r="U68" s="104"/>
      <c r="V68" s="104"/>
      <c r="W68" s="104"/>
      <c r="X68" s="105" t="n">
        <v>11.5</v>
      </c>
      <c r="Y68" s="105"/>
      <c r="Z68" s="106"/>
      <c r="AA68" s="106"/>
      <c r="AB68" s="106"/>
      <c r="AC68" s="106"/>
      <c r="AD68" s="97"/>
      <c r="AE68" s="97"/>
      <c r="AF68" s="97"/>
      <c r="AG68" s="97"/>
      <c r="AH68" s="48"/>
      <c r="AI68" s="107"/>
      <c r="AJ68" s="50"/>
    </row>
    <row r="69" customFormat="false" ht="12.75" hidden="false" customHeight="true" outlineLevel="0" collapsed="false">
      <c r="A69" s="108"/>
      <c r="B69" s="109" t="s">
        <v>58</v>
      </c>
      <c r="C69" s="110" t="s">
        <v>59</v>
      </c>
      <c r="D69" s="111"/>
      <c r="E69" s="111"/>
      <c r="F69" s="111"/>
      <c r="G69" s="112"/>
      <c r="H69" s="113"/>
      <c r="I69" s="113"/>
      <c r="J69" s="113"/>
      <c r="K69" s="113"/>
      <c r="L69" s="113"/>
      <c r="M69" s="113"/>
      <c r="N69" s="114"/>
      <c r="O69" s="114"/>
      <c r="P69" s="114"/>
      <c r="Q69" s="114"/>
      <c r="R69" s="114"/>
      <c r="S69" s="114"/>
      <c r="T69" s="114"/>
      <c r="U69" s="115"/>
      <c r="V69" s="115"/>
      <c r="W69" s="115"/>
      <c r="X69" s="115"/>
      <c r="Y69" s="115"/>
      <c r="Z69" s="115"/>
      <c r="AA69" s="115"/>
      <c r="AB69" s="115"/>
      <c r="AC69" s="115"/>
      <c r="AD69" s="111"/>
      <c r="AE69" s="111"/>
      <c r="AF69" s="111"/>
      <c r="AG69" s="111"/>
      <c r="AH69" s="50" t="n">
        <f aca="false">SUM(D69:AG69)</f>
        <v>0</v>
      </c>
      <c r="AI69" s="116"/>
      <c r="AJ69" s="60" t="n">
        <f aca="false">SUM(G69:M69)*10.25+SUM(N69:T69)*10.7+SUM(U69:AC69)*11.5</f>
        <v>0</v>
      </c>
    </row>
    <row r="70" customFormat="false" ht="14.25" hidden="false" customHeight="true" outlineLevel="0" collapsed="false">
      <c r="A70" s="117"/>
      <c r="B70" s="109" t="s">
        <v>58</v>
      </c>
      <c r="C70" s="118" t="s">
        <v>25</v>
      </c>
      <c r="D70" s="119"/>
      <c r="E70" s="119"/>
      <c r="F70" s="119"/>
      <c r="G70" s="112"/>
      <c r="H70" s="113"/>
      <c r="I70" s="113"/>
      <c r="J70" s="113"/>
      <c r="K70" s="113"/>
      <c r="L70" s="113"/>
      <c r="M70" s="113"/>
      <c r="N70" s="114"/>
      <c r="O70" s="114"/>
      <c r="P70" s="114"/>
      <c r="Q70" s="114"/>
      <c r="R70" s="114"/>
      <c r="S70" s="114"/>
      <c r="T70" s="114"/>
      <c r="U70" s="115"/>
      <c r="V70" s="115"/>
      <c r="W70" s="115"/>
      <c r="X70" s="115"/>
      <c r="Y70" s="115"/>
      <c r="Z70" s="115"/>
      <c r="AA70" s="115"/>
      <c r="AB70" s="115"/>
      <c r="AC70" s="115"/>
      <c r="AD70" s="119"/>
      <c r="AE70" s="119"/>
      <c r="AF70" s="119"/>
      <c r="AG70" s="119"/>
      <c r="AH70" s="50" t="n">
        <f aca="false">SUM(D70:AG70)</f>
        <v>0</v>
      </c>
      <c r="AI70" s="120"/>
      <c r="AJ70" s="60" t="n">
        <f aca="false">SUM(G70:M70)*10.25+SUM(N70:T70)*10.7+SUM(U70:AC70)*11.5</f>
        <v>0</v>
      </c>
    </row>
    <row r="71" customFormat="false" ht="14.25" hidden="false" customHeight="true" outlineLevel="0" collapsed="false">
      <c r="A71" s="117"/>
      <c r="B71" s="109" t="s">
        <v>58</v>
      </c>
      <c r="C71" s="118" t="s">
        <v>28</v>
      </c>
      <c r="D71" s="119"/>
      <c r="E71" s="119"/>
      <c r="F71" s="119"/>
      <c r="G71" s="112"/>
      <c r="H71" s="113"/>
      <c r="I71" s="113"/>
      <c r="J71" s="113"/>
      <c r="K71" s="113"/>
      <c r="L71" s="113"/>
      <c r="M71" s="113"/>
      <c r="N71" s="114"/>
      <c r="O71" s="114"/>
      <c r="P71" s="114"/>
      <c r="Q71" s="114"/>
      <c r="R71" s="114"/>
      <c r="S71" s="114"/>
      <c r="T71" s="114"/>
      <c r="U71" s="115"/>
      <c r="V71" s="115"/>
      <c r="W71" s="115"/>
      <c r="X71" s="115"/>
      <c r="Y71" s="115"/>
      <c r="Z71" s="115"/>
      <c r="AA71" s="115"/>
      <c r="AB71" s="115"/>
      <c r="AC71" s="115"/>
      <c r="AD71" s="119"/>
      <c r="AE71" s="119"/>
      <c r="AF71" s="119"/>
      <c r="AG71" s="119"/>
      <c r="AH71" s="50" t="n">
        <f aca="false">SUM(D71:AG71)</f>
        <v>0</v>
      </c>
      <c r="AI71" s="120"/>
      <c r="AJ71" s="60" t="n">
        <f aca="false">SUM(G71:M71)*10.25+SUM(N71:T71)*10.7+SUM(U71:AC71)*11.5</f>
        <v>0</v>
      </c>
    </row>
    <row r="72" customFormat="false" ht="14.25" hidden="false" customHeight="true" outlineLevel="0" collapsed="false">
      <c r="A72" s="117" t="n">
        <v>70</v>
      </c>
      <c r="B72" s="109" t="s">
        <v>58</v>
      </c>
      <c r="C72" s="118" t="s">
        <v>60</v>
      </c>
      <c r="D72" s="119"/>
      <c r="E72" s="119"/>
      <c r="F72" s="119"/>
      <c r="G72" s="112"/>
      <c r="H72" s="113"/>
      <c r="I72" s="113"/>
      <c r="J72" s="113"/>
      <c r="K72" s="113"/>
      <c r="L72" s="113"/>
      <c r="M72" s="113"/>
      <c r="N72" s="114"/>
      <c r="O72" s="114"/>
      <c r="P72" s="114"/>
      <c r="Q72" s="114"/>
      <c r="R72" s="114"/>
      <c r="S72" s="114"/>
      <c r="T72" s="114"/>
      <c r="U72" s="115"/>
      <c r="V72" s="115"/>
      <c r="W72" s="115"/>
      <c r="X72" s="115"/>
      <c r="Y72" s="115"/>
      <c r="Z72" s="115"/>
      <c r="AA72" s="115"/>
      <c r="AB72" s="115"/>
      <c r="AC72" s="115"/>
      <c r="AD72" s="119"/>
      <c r="AE72" s="119"/>
      <c r="AF72" s="119"/>
      <c r="AG72" s="119"/>
      <c r="AH72" s="50" t="n">
        <f aca="false">SUM(D72:AG72)</f>
        <v>0</v>
      </c>
      <c r="AI72" s="120"/>
      <c r="AJ72" s="60" t="n">
        <f aca="false">SUM(G72:M72)*10.25+SUM(N72:T72)*10.7+SUM(U72:AC72)*11.5</f>
        <v>0</v>
      </c>
    </row>
    <row r="73" customFormat="false" ht="14.25" hidden="false" customHeight="true" outlineLevel="0" collapsed="false">
      <c r="A73" s="117" t="n">
        <v>70</v>
      </c>
      <c r="B73" s="109" t="s">
        <v>58</v>
      </c>
      <c r="C73" s="118" t="s">
        <v>31</v>
      </c>
      <c r="D73" s="119"/>
      <c r="E73" s="119"/>
      <c r="F73" s="119"/>
      <c r="G73" s="112"/>
      <c r="H73" s="113"/>
      <c r="I73" s="113"/>
      <c r="J73" s="113"/>
      <c r="K73" s="113"/>
      <c r="L73" s="113"/>
      <c r="M73" s="113"/>
      <c r="N73" s="114"/>
      <c r="O73" s="114"/>
      <c r="P73" s="114"/>
      <c r="Q73" s="114"/>
      <c r="R73" s="114"/>
      <c r="S73" s="114"/>
      <c r="T73" s="114"/>
      <c r="U73" s="115"/>
      <c r="V73" s="115"/>
      <c r="W73" s="115"/>
      <c r="X73" s="115"/>
      <c r="Y73" s="115"/>
      <c r="Z73" s="115"/>
      <c r="AA73" s="115"/>
      <c r="AB73" s="115"/>
      <c r="AC73" s="115"/>
      <c r="AD73" s="119"/>
      <c r="AE73" s="119"/>
      <c r="AF73" s="119"/>
      <c r="AG73" s="119"/>
      <c r="AH73" s="50" t="n">
        <f aca="false">SUM(D73:AG73)</f>
        <v>0</v>
      </c>
      <c r="AI73" s="120"/>
      <c r="AJ73" s="60" t="n">
        <f aca="false">SUM(G73:M73)*10.25+SUM(N73:T73)*10.7+SUM(U73:AC73)*11.5</f>
        <v>0</v>
      </c>
    </row>
    <row r="74" customFormat="false" ht="14.25" hidden="false" customHeight="true" outlineLevel="0" collapsed="false">
      <c r="A74" s="117" t="n">
        <v>70</v>
      </c>
      <c r="B74" s="109" t="s">
        <v>58</v>
      </c>
      <c r="C74" s="121" t="s">
        <v>61</v>
      </c>
      <c r="D74" s="119"/>
      <c r="E74" s="119"/>
      <c r="F74" s="119"/>
      <c r="G74" s="112"/>
      <c r="H74" s="113"/>
      <c r="I74" s="113"/>
      <c r="J74" s="113"/>
      <c r="K74" s="113"/>
      <c r="L74" s="113"/>
      <c r="M74" s="113"/>
      <c r="N74" s="114"/>
      <c r="O74" s="114"/>
      <c r="P74" s="114"/>
      <c r="Q74" s="114"/>
      <c r="R74" s="114"/>
      <c r="S74" s="114"/>
      <c r="T74" s="114"/>
      <c r="U74" s="115"/>
      <c r="V74" s="115"/>
      <c r="W74" s="115"/>
      <c r="X74" s="115"/>
      <c r="Y74" s="115"/>
      <c r="Z74" s="115"/>
      <c r="AA74" s="115"/>
      <c r="AB74" s="115"/>
      <c r="AC74" s="115"/>
      <c r="AD74" s="119"/>
      <c r="AE74" s="119"/>
      <c r="AF74" s="119"/>
      <c r="AG74" s="119"/>
      <c r="AH74" s="50" t="n">
        <f aca="false">SUM(D74:AG74)</f>
        <v>0</v>
      </c>
      <c r="AI74" s="120"/>
      <c r="AJ74" s="60" t="n">
        <f aca="false">SUM(G74:M74)*10.25+SUM(N74:T74)*10.7+SUM(U74:AC74)*11.5</f>
        <v>0</v>
      </c>
    </row>
    <row r="75" customFormat="false" ht="14.25" hidden="false" customHeight="true" outlineLevel="0" collapsed="false">
      <c r="A75" s="117" t="n">
        <v>70</v>
      </c>
      <c r="B75" s="109" t="s">
        <v>58</v>
      </c>
      <c r="C75" s="118" t="s">
        <v>62</v>
      </c>
      <c r="D75" s="119"/>
      <c r="E75" s="119"/>
      <c r="F75" s="119"/>
      <c r="G75" s="112"/>
      <c r="H75" s="113"/>
      <c r="I75" s="113"/>
      <c r="J75" s="113"/>
      <c r="K75" s="113"/>
      <c r="L75" s="113"/>
      <c r="M75" s="113"/>
      <c r="N75" s="114"/>
      <c r="O75" s="114"/>
      <c r="P75" s="114"/>
      <c r="Q75" s="114"/>
      <c r="R75" s="114"/>
      <c r="S75" s="114"/>
      <c r="T75" s="114"/>
      <c r="U75" s="115"/>
      <c r="V75" s="115"/>
      <c r="W75" s="115"/>
      <c r="X75" s="115"/>
      <c r="Y75" s="115"/>
      <c r="Z75" s="115"/>
      <c r="AA75" s="115"/>
      <c r="AB75" s="115"/>
      <c r="AC75" s="115"/>
      <c r="AD75" s="119"/>
      <c r="AE75" s="119"/>
      <c r="AF75" s="119"/>
      <c r="AG75" s="119"/>
      <c r="AH75" s="50" t="n">
        <f aca="false">SUM(D75:AG75)</f>
        <v>0</v>
      </c>
      <c r="AI75" s="120"/>
      <c r="AJ75" s="60" t="n">
        <f aca="false">SUM(G75:M75)*10.25+SUM(N75:T75)*10.7+SUM(U75:AC75)*11.5</f>
        <v>0</v>
      </c>
    </row>
    <row r="76" customFormat="false" ht="14.25" hidden="false" customHeight="true" outlineLevel="0" collapsed="false">
      <c r="A76" s="117" t="n">
        <v>70</v>
      </c>
      <c r="B76" s="109" t="s">
        <v>58</v>
      </c>
      <c r="C76" s="118" t="s">
        <v>63</v>
      </c>
      <c r="D76" s="119"/>
      <c r="E76" s="119"/>
      <c r="F76" s="119"/>
      <c r="G76" s="112"/>
      <c r="H76" s="113"/>
      <c r="I76" s="113"/>
      <c r="J76" s="113"/>
      <c r="K76" s="113"/>
      <c r="L76" s="113"/>
      <c r="M76" s="113"/>
      <c r="N76" s="114"/>
      <c r="O76" s="114"/>
      <c r="P76" s="114"/>
      <c r="Q76" s="114"/>
      <c r="R76" s="114"/>
      <c r="S76" s="114"/>
      <c r="T76" s="114"/>
      <c r="U76" s="115"/>
      <c r="V76" s="115"/>
      <c r="W76" s="115"/>
      <c r="X76" s="115"/>
      <c r="Y76" s="115"/>
      <c r="Z76" s="115"/>
      <c r="AA76" s="115"/>
      <c r="AB76" s="115"/>
      <c r="AC76" s="115"/>
      <c r="AD76" s="119"/>
      <c r="AE76" s="119"/>
      <c r="AF76" s="119"/>
      <c r="AG76" s="119"/>
      <c r="AH76" s="50" t="n">
        <f aca="false">SUM(D76:AG76)</f>
        <v>0</v>
      </c>
      <c r="AI76" s="120"/>
      <c r="AJ76" s="60" t="n">
        <f aca="false">SUM(G76:M76)*10.25+SUM(N76:T76)*10.7+SUM(U76:AC76)*11.5</f>
        <v>0</v>
      </c>
    </row>
    <row r="77" customFormat="false" ht="14.25" hidden="false" customHeight="true" outlineLevel="0" collapsed="false">
      <c r="A77" s="117" t="n">
        <v>70</v>
      </c>
      <c r="B77" s="109" t="s">
        <v>58</v>
      </c>
      <c r="C77" s="118" t="s">
        <v>64</v>
      </c>
      <c r="D77" s="119"/>
      <c r="E77" s="119"/>
      <c r="F77" s="119"/>
      <c r="G77" s="112"/>
      <c r="H77" s="113"/>
      <c r="I77" s="113"/>
      <c r="J77" s="113"/>
      <c r="K77" s="113"/>
      <c r="L77" s="113"/>
      <c r="M77" s="113"/>
      <c r="N77" s="114"/>
      <c r="O77" s="114"/>
      <c r="P77" s="114"/>
      <c r="Q77" s="114"/>
      <c r="R77" s="114"/>
      <c r="S77" s="114"/>
      <c r="T77" s="114"/>
      <c r="U77" s="115"/>
      <c r="V77" s="115"/>
      <c r="W77" s="115"/>
      <c r="X77" s="115"/>
      <c r="Y77" s="115"/>
      <c r="Z77" s="115"/>
      <c r="AA77" s="115"/>
      <c r="AB77" s="115"/>
      <c r="AC77" s="115"/>
      <c r="AD77" s="119"/>
      <c r="AE77" s="119"/>
      <c r="AF77" s="119"/>
      <c r="AG77" s="119"/>
      <c r="AH77" s="50" t="n">
        <f aca="false">SUM(D77:AG77)</f>
        <v>0</v>
      </c>
      <c r="AI77" s="120"/>
      <c r="AJ77" s="60" t="n">
        <f aca="false">SUM(G77:M77)*10.25+SUM(N77:T77)*10.7+SUM(U77:AC77)*11.5</f>
        <v>0</v>
      </c>
    </row>
    <row r="78" customFormat="false" ht="14.25" hidden="false" customHeight="true" outlineLevel="0" collapsed="false">
      <c r="A78" s="117" t="n">
        <v>70</v>
      </c>
      <c r="B78" s="109" t="s">
        <v>58</v>
      </c>
      <c r="C78" s="122" t="s">
        <v>65</v>
      </c>
      <c r="D78" s="119"/>
      <c r="E78" s="119"/>
      <c r="F78" s="119"/>
      <c r="G78" s="112"/>
      <c r="H78" s="113"/>
      <c r="I78" s="113"/>
      <c r="J78" s="113"/>
      <c r="K78" s="113"/>
      <c r="L78" s="113"/>
      <c r="M78" s="113"/>
      <c r="N78" s="114"/>
      <c r="O78" s="114"/>
      <c r="P78" s="114"/>
      <c r="Q78" s="114"/>
      <c r="R78" s="114"/>
      <c r="S78" s="114"/>
      <c r="T78" s="114"/>
      <c r="U78" s="115"/>
      <c r="V78" s="115"/>
      <c r="W78" s="115"/>
      <c r="X78" s="115"/>
      <c r="Y78" s="115"/>
      <c r="Z78" s="115"/>
      <c r="AA78" s="115"/>
      <c r="AB78" s="115"/>
      <c r="AC78" s="115"/>
      <c r="AD78" s="119"/>
      <c r="AE78" s="119"/>
      <c r="AF78" s="119"/>
      <c r="AG78" s="119"/>
      <c r="AH78" s="50" t="n">
        <f aca="false">SUM(D78:AG78)</f>
        <v>0</v>
      </c>
      <c r="AI78" s="120"/>
      <c r="AJ78" s="60" t="n">
        <f aca="false">SUM(G78:M78)*10.25+SUM(N78:T78)*10.7+SUM(U78:AC78)*11.5</f>
        <v>0</v>
      </c>
    </row>
    <row r="79" customFormat="false" ht="14.25" hidden="false" customHeight="true" outlineLevel="0" collapsed="false">
      <c r="A79" s="117" t="n">
        <v>70</v>
      </c>
      <c r="B79" s="109" t="s">
        <v>58</v>
      </c>
      <c r="C79" s="123" t="s">
        <v>34</v>
      </c>
      <c r="D79" s="119"/>
      <c r="E79" s="119"/>
      <c r="F79" s="119"/>
      <c r="G79" s="112"/>
      <c r="H79" s="113"/>
      <c r="I79" s="113"/>
      <c r="J79" s="113"/>
      <c r="K79" s="113"/>
      <c r="L79" s="113"/>
      <c r="M79" s="113"/>
      <c r="N79" s="114"/>
      <c r="O79" s="114"/>
      <c r="P79" s="114"/>
      <c r="Q79" s="114"/>
      <c r="R79" s="114"/>
      <c r="S79" s="114"/>
      <c r="T79" s="114"/>
      <c r="U79" s="115"/>
      <c r="V79" s="115"/>
      <c r="W79" s="115"/>
      <c r="X79" s="115"/>
      <c r="Y79" s="115"/>
      <c r="Z79" s="115"/>
      <c r="AA79" s="115"/>
      <c r="AB79" s="115"/>
      <c r="AC79" s="115"/>
      <c r="AD79" s="119"/>
      <c r="AE79" s="119"/>
      <c r="AF79" s="119"/>
      <c r="AG79" s="119"/>
      <c r="AH79" s="50" t="n">
        <f aca="false">SUM(D79:AG79)</f>
        <v>0</v>
      </c>
      <c r="AI79" s="120"/>
      <c r="AJ79" s="60" t="n">
        <f aca="false">SUM(G79:M79)*10.25+SUM(N79:T79)*10.7+SUM(U79:AC79)*11.5</f>
        <v>0</v>
      </c>
    </row>
    <row r="80" customFormat="false" ht="14.25" hidden="false" customHeight="true" outlineLevel="0" collapsed="false">
      <c r="A80" s="117" t="n">
        <v>70</v>
      </c>
      <c r="B80" s="109" t="s">
        <v>58</v>
      </c>
      <c r="C80" s="118" t="s">
        <v>66</v>
      </c>
      <c r="D80" s="119"/>
      <c r="E80" s="119"/>
      <c r="F80" s="119"/>
      <c r="G80" s="112"/>
      <c r="H80" s="113"/>
      <c r="I80" s="113"/>
      <c r="J80" s="113"/>
      <c r="K80" s="113"/>
      <c r="L80" s="113"/>
      <c r="M80" s="113"/>
      <c r="N80" s="114"/>
      <c r="O80" s="114"/>
      <c r="P80" s="114"/>
      <c r="Q80" s="114"/>
      <c r="R80" s="114"/>
      <c r="S80" s="114"/>
      <c r="T80" s="114"/>
      <c r="U80" s="115"/>
      <c r="V80" s="115"/>
      <c r="W80" s="115"/>
      <c r="X80" s="115"/>
      <c r="Y80" s="115"/>
      <c r="Z80" s="115"/>
      <c r="AA80" s="115"/>
      <c r="AB80" s="115"/>
      <c r="AC80" s="115"/>
      <c r="AD80" s="119"/>
      <c r="AE80" s="119"/>
      <c r="AF80" s="119"/>
      <c r="AG80" s="119"/>
      <c r="AH80" s="50" t="n">
        <f aca="false">SUM(D80:AG80)</f>
        <v>0</v>
      </c>
      <c r="AI80" s="120"/>
      <c r="AJ80" s="60" t="n">
        <f aca="false">SUM(G80:M80)*10.25+SUM(N80:T80)*10.7+SUM(U80:AC80)*11.5</f>
        <v>0</v>
      </c>
    </row>
    <row r="81" customFormat="false" ht="14.25" hidden="false" customHeight="true" outlineLevel="0" collapsed="false">
      <c r="A81" s="117" t="n">
        <v>70</v>
      </c>
      <c r="B81" s="109" t="s">
        <v>58</v>
      </c>
      <c r="C81" s="118" t="s">
        <v>67</v>
      </c>
      <c r="D81" s="119"/>
      <c r="E81" s="119"/>
      <c r="F81" s="119"/>
      <c r="G81" s="112"/>
      <c r="H81" s="113"/>
      <c r="I81" s="113"/>
      <c r="J81" s="113"/>
      <c r="K81" s="113"/>
      <c r="L81" s="113"/>
      <c r="M81" s="113"/>
      <c r="N81" s="114"/>
      <c r="O81" s="114"/>
      <c r="P81" s="114"/>
      <c r="Q81" s="114"/>
      <c r="R81" s="114"/>
      <c r="S81" s="114"/>
      <c r="T81" s="114"/>
      <c r="U81" s="115"/>
      <c r="V81" s="115"/>
      <c r="W81" s="115"/>
      <c r="X81" s="115"/>
      <c r="Y81" s="115"/>
      <c r="Z81" s="115"/>
      <c r="AA81" s="115"/>
      <c r="AB81" s="115"/>
      <c r="AC81" s="115"/>
      <c r="AD81" s="119"/>
      <c r="AE81" s="119"/>
      <c r="AF81" s="119"/>
      <c r="AG81" s="119"/>
      <c r="AH81" s="50" t="n">
        <f aca="false">SUM(D81:AG81)</f>
        <v>0</v>
      </c>
      <c r="AI81" s="120"/>
      <c r="AJ81" s="60" t="n">
        <f aca="false">SUM(G81:M81)*10.25+SUM(N81:T81)*10.7+SUM(U81:AC81)*11.5</f>
        <v>0</v>
      </c>
    </row>
    <row r="82" customFormat="false" ht="14.25" hidden="false" customHeight="true" outlineLevel="0" collapsed="false">
      <c r="A82" s="117" t="n">
        <v>70</v>
      </c>
      <c r="B82" s="109" t="s">
        <v>58</v>
      </c>
      <c r="C82" s="117" t="s">
        <v>68</v>
      </c>
      <c r="D82" s="119"/>
      <c r="E82" s="119"/>
      <c r="F82" s="119"/>
      <c r="G82" s="112"/>
      <c r="H82" s="113"/>
      <c r="I82" s="113"/>
      <c r="J82" s="113"/>
      <c r="K82" s="113"/>
      <c r="L82" s="113"/>
      <c r="M82" s="113"/>
      <c r="N82" s="114"/>
      <c r="O82" s="114"/>
      <c r="P82" s="114"/>
      <c r="Q82" s="114"/>
      <c r="R82" s="114"/>
      <c r="S82" s="114"/>
      <c r="T82" s="114"/>
      <c r="U82" s="115"/>
      <c r="V82" s="115"/>
      <c r="W82" s="115"/>
      <c r="X82" s="115"/>
      <c r="Y82" s="115"/>
      <c r="Z82" s="115"/>
      <c r="AA82" s="115"/>
      <c r="AB82" s="115"/>
      <c r="AC82" s="115"/>
      <c r="AD82" s="119"/>
      <c r="AE82" s="119"/>
      <c r="AF82" s="119"/>
      <c r="AG82" s="119"/>
      <c r="AH82" s="50" t="n">
        <f aca="false">SUM(D82:AG82)</f>
        <v>0</v>
      </c>
      <c r="AI82" s="120"/>
      <c r="AJ82" s="60" t="n">
        <f aca="false">SUM(G82:M82)*10.25+SUM(N82:T82)*10.7+SUM(U82:AC82)*11.5</f>
        <v>0</v>
      </c>
    </row>
    <row r="83" customFormat="false" ht="14.25" hidden="false" customHeight="true" outlineLevel="0" collapsed="false">
      <c r="A83" s="117" t="n">
        <v>70</v>
      </c>
      <c r="B83" s="109" t="s">
        <v>58</v>
      </c>
      <c r="C83" s="117" t="s">
        <v>69</v>
      </c>
      <c r="D83" s="119"/>
      <c r="E83" s="119"/>
      <c r="F83" s="119"/>
      <c r="G83" s="112"/>
      <c r="H83" s="113"/>
      <c r="I83" s="113"/>
      <c r="J83" s="113"/>
      <c r="K83" s="113"/>
      <c r="L83" s="113"/>
      <c r="M83" s="113"/>
      <c r="N83" s="114"/>
      <c r="O83" s="114"/>
      <c r="P83" s="114"/>
      <c r="Q83" s="114"/>
      <c r="R83" s="114"/>
      <c r="S83" s="114"/>
      <c r="T83" s="114"/>
      <c r="U83" s="115"/>
      <c r="V83" s="115"/>
      <c r="W83" s="115"/>
      <c r="X83" s="115"/>
      <c r="Y83" s="115"/>
      <c r="Z83" s="115"/>
      <c r="AA83" s="115"/>
      <c r="AB83" s="115"/>
      <c r="AC83" s="115"/>
      <c r="AD83" s="119"/>
      <c r="AE83" s="119"/>
      <c r="AF83" s="119"/>
      <c r="AG83" s="119"/>
      <c r="AH83" s="50" t="n">
        <f aca="false">SUM(D83:AG83)</f>
        <v>0</v>
      </c>
      <c r="AI83" s="120"/>
      <c r="AJ83" s="60" t="n">
        <f aca="false">SUM(G83:M83)*10.25+SUM(N83:T83)*10.7+SUM(U83:AC83)*11.5</f>
        <v>0</v>
      </c>
    </row>
    <row r="84" customFormat="false" ht="14.25" hidden="false" customHeight="true" outlineLevel="0" collapsed="false">
      <c r="A84" s="117" t="n">
        <v>70</v>
      </c>
      <c r="B84" s="109" t="s">
        <v>58</v>
      </c>
      <c r="C84" s="117" t="s">
        <v>70</v>
      </c>
      <c r="D84" s="119"/>
      <c r="E84" s="119"/>
      <c r="F84" s="119"/>
      <c r="G84" s="112"/>
      <c r="H84" s="113"/>
      <c r="I84" s="113"/>
      <c r="J84" s="113"/>
      <c r="K84" s="113"/>
      <c r="L84" s="113"/>
      <c r="M84" s="113"/>
      <c r="N84" s="114"/>
      <c r="O84" s="114"/>
      <c r="P84" s="114"/>
      <c r="Q84" s="114"/>
      <c r="R84" s="114"/>
      <c r="S84" s="114"/>
      <c r="T84" s="114"/>
      <c r="U84" s="115"/>
      <c r="V84" s="115"/>
      <c r="W84" s="115"/>
      <c r="X84" s="115"/>
      <c r="Y84" s="115"/>
      <c r="Z84" s="115"/>
      <c r="AA84" s="115"/>
      <c r="AB84" s="115"/>
      <c r="AC84" s="115"/>
      <c r="AD84" s="119"/>
      <c r="AE84" s="119"/>
      <c r="AF84" s="119"/>
      <c r="AG84" s="119"/>
      <c r="AH84" s="50" t="n">
        <f aca="false">SUM(D84:AG84)</f>
        <v>0</v>
      </c>
      <c r="AI84" s="120"/>
      <c r="AJ84" s="60" t="n">
        <f aca="false">SUM(G84:M84)*10.25+SUM(N84:T84)*10.7+SUM(U84:AC84)*11.5</f>
        <v>0</v>
      </c>
    </row>
    <row r="85" customFormat="false" ht="14.25" hidden="false" customHeight="true" outlineLevel="0" collapsed="false">
      <c r="A85" s="117" t="n">
        <v>70</v>
      </c>
      <c r="B85" s="109" t="s">
        <v>58</v>
      </c>
      <c r="C85" s="122" t="s">
        <v>43</v>
      </c>
      <c r="D85" s="119"/>
      <c r="E85" s="119"/>
      <c r="F85" s="119"/>
      <c r="G85" s="112"/>
      <c r="H85" s="113"/>
      <c r="I85" s="113"/>
      <c r="J85" s="113"/>
      <c r="K85" s="113"/>
      <c r="L85" s="113"/>
      <c r="M85" s="113"/>
      <c r="N85" s="114"/>
      <c r="O85" s="114"/>
      <c r="P85" s="114"/>
      <c r="Q85" s="114"/>
      <c r="R85" s="114"/>
      <c r="S85" s="114"/>
      <c r="T85" s="114"/>
      <c r="U85" s="115"/>
      <c r="V85" s="115"/>
      <c r="W85" s="115"/>
      <c r="X85" s="115"/>
      <c r="Y85" s="115"/>
      <c r="Z85" s="115"/>
      <c r="AA85" s="115"/>
      <c r="AB85" s="115"/>
      <c r="AC85" s="115"/>
      <c r="AD85" s="119"/>
      <c r="AE85" s="119"/>
      <c r="AF85" s="119"/>
      <c r="AG85" s="119"/>
      <c r="AH85" s="50" t="n">
        <f aca="false">SUM(D85:AG85)</f>
        <v>0</v>
      </c>
      <c r="AI85" s="120"/>
      <c r="AJ85" s="60" t="n">
        <f aca="false">SUM(G85:M85)*10.25+SUM(N85:T85)*10.7+SUM(U85:AC85)*11.5</f>
        <v>0</v>
      </c>
    </row>
    <row r="86" customFormat="false" ht="14.25" hidden="false" customHeight="true" outlineLevel="0" collapsed="false">
      <c r="A86" s="117" t="n">
        <v>70</v>
      </c>
      <c r="B86" s="109" t="s">
        <v>58</v>
      </c>
      <c r="C86" s="117" t="s">
        <v>35</v>
      </c>
      <c r="D86" s="119"/>
      <c r="E86" s="119"/>
      <c r="F86" s="119"/>
      <c r="G86" s="112"/>
      <c r="H86" s="113"/>
      <c r="I86" s="113"/>
      <c r="J86" s="113"/>
      <c r="K86" s="113"/>
      <c r="L86" s="113"/>
      <c r="M86" s="113"/>
      <c r="N86" s="114"/>
      <c r="O86" s="114"/>
      <c r="P86" s="114"/>
      <c r="Q86" s="114"/>
      <c r="R86" s="114"/>
      <c r="S86" s="114"/>
      <c r="T86" s="114"/>
      <c r="U86" s="115"/>
      <c r="V86" s="115"/>
      <c r="W86" s="115"/>
      <c r="X86" s="115"/>
      <c r="Y86" s="115"/>
      <c r="Z86" s="115"/>
      <c r="AA86" s="115"/>
      <c r="AB86" s="115"/>
      <c r="AC86" s="115"/>
      <c r="AD86" s="119"/>
      <c r="AE86" s="119"/>
      <c r="AF86" s="119"/>
      <c r="AG86" s="119"/>
      <c r="AH86" s="50" t="n">
        <f aca="false">SUM(D86:AG86)</f>
        <v>0</v>
      </c>
      <c r="AI86" s="120"/>
      <c r="AJ86" s="60" t="n">
        <f aca="false">SUM(G86:M86)*10.25+SUM(N86:T86)*10.7+SUM(U86:AC86)*11.5</f>
        <v>0</v>
      </c>
    </row>
    <row r="87" customFormat="false" ht="14.25" hidden="false" customHeight="true" outlineLevel="0" collapsed="false">
      <c r="A87" s="117" t="n">
        <v>70</v>
      </c>
      <c r="B87" s="109" t="s">
        <v>58</v>
      </c>
      <c r="C87" s="123" t="s">
        <v>71</v>
      </c>
      <c r="D87" s="119"/>
      <c r="E87" s="119"/>
      <c r="F87" s="119"/>
      <c r="G87" s="112"/>
      <c r="H87" s="113"/>
      <c r="I87" s="113"/>
      <c r="J87" s="113"/>
      <c r="K87" s="113"/>
      <c r="L87" s="113"/>
      <c r="M87" s="113"/>
      <c r="N87" s="114"/>
      <c r="O87" s="114"/>
      <c r="P87" s="114"/>
      <c r="Q87" s="114"/>
      <c r="R87" s="114"/>
      <c r="S87" s="114"/>
      <c r="T87" s="114"/>
      <c r="U87" s="115"/>
      <c r="V87" s="115"/>
      <c r="W87" s="115"/>
      <c r="X87" s="115"/>
      <c r="Y87" s="115"/>
      <c r="Z87" s="115"/>
      <c r="AA87" s="115"/>
      <c r="AB87" s="115"/>
      <c r="AC87" s="115"/>
      <c r="AD87" s="119"/>
      <c r="AE87" s="119"/>
      <c r="AF87" s="119"/>
      <c r="AG87" s="119"/>
      <c r="AH87" s="50" t="n">
        <f aca="false">SUM(D87:AG87)</f>
        <v>0</v>
      </c>
      <c r="AI87" s="120"/>
      <c r="AJ87" s="60" t="n">
        <f aca="false">SUM(G87:M87)*10.25+SUM(N87:T87)*10.7+SUM(U87:AC87)*11.5</f>
        <v>0</v>
      </c>
    </row>
    <row r="88" customFormat="false" ht="14.25" hidden="false" customHeight="true" outlineLevel="0" collapsed="false">
      <c r="A88" s="117" t="n">
        <v>70</v>
      </c>
      <c r="B88" s="109" t="s">
        <v>58</v>
      </c>
      <c r="C88" s="118" t="s">
        <v>37</v>
      </c>
      <c r="D88" s="119"/>
      <c r="E88" s="119"/>
      <c r="F88" s="119"/>
      <c r="G88" s="112"/>
      <c r="H88" s="113"/>
      <c r="I88" s="113"/>
      <c r="J88" s="113"/>
      <c r="K88" s="113"/>
      <c r="L88" s="113"/>
      <c r="M88" s="113"/>
      <c r="N88" s="114"/>
      <c r="O88" s="114"/>
      <c r="P88" s="114"/>
      <c r="Q88" s="114"/>
      <c r="R88" s="114"/>
      <c r="S88" s="114"/>
      <c r="T88" s="114"/>
      <c r="U88" s="115"/>
      <c r="V88" s="115"/>
      <c r="W88" s="115"/>
      <c r="X88" s="115"/>
      <c r="Y88" s="115"/>
      <c r="Z88" s="115"/>
      <c r="AA88" s="115"/>
      <c r="AB88" s="115"/>
      <c r="AC88" s="115"/>
      <c r="AD88" s="119"/>
      <c r="AE88" s="119"/>
      <c r="AF88" s="119"/>
      <c r="AG88" s="119"/>
      <c r="AH88" s="50" t="n">
        <f aca="false">SUM(D88:AG88)</f>
        <v>0</v>
      </c>
      <c r="AI88" s="120"/>
      <c r="AJ88" s="60" t="n">
        <f aca="false">SUM(G88:M88)*10.25+SUM(N88:T88)*10.7+SUM(U88:AC88)*11.5</f>
        <v>0</v>
      </c>
    </row>
    <row r="89" customFormat="false" ht="14.25" hidden="false" customHeight="true" outlineLevel="0" collapsed="false">
      <c r="A89" s="117" t="n">
        <v>70</v>
      </c>
      <c r="B89" s="109" t="s">
        <v>58</v>
      </c>
      <c r="C89" s="118" t="s">
        <v>72</v>
      </c>
      <c r="D89" s="119"/>
      <c r="E89" s="119"/>
      <c r="F89" s="119"/>
      <c r="G89" s="112"/>
      <c r="H89" s="113"/>
      <c r="I89" s="113"/>
      <c r="J89" s="113"/>
      <c r="K89" s="113"/>
      <c r="L89" s="113"/>
      <c r="M89" s="113"/>
      <c r="N89" s="114"/>
      <c r="O89" s="114"/>
      <c r="P89" s="114"/>
      <c r="Q89" s="114"/>
      <c r="R89" s="114"/>
      <c r="S89" s="114"/>
      <c r="T89" s="114"/>
      <c r="U89" s="115"/>
      <c r="V89" s="115"/>
      <c r="W89" s="115"/>
      <c r="X89" s="115"/>
      <c r="Y89" s="115"/>
      <c r="Z89" s="115"/>
      <c r="AA89" s="115"/>
      <c r="AB89" s="115"/>
      <c r="AC89" s="115"/>
      <c r="AD89" s="119"/>
      <c r="AE89" s="119"/>
      <c r="AF89" s="119"/>
      <c r="AG89" s="119"/>
      <c r="AH89" s="50" t="n">
        <f aca="false">SUM(D89:AG89)</f>
        <v>0</v>
      </c>
      <c r="AI89" s="120"/>
      <c r="AJ89" s="60" t="n">
        <f aca="false">SUM(G89:M89)*10.25+SUM(N89:T89)*10.7+SUM(U89:AC89)*11.5</f>
        <v>0</v>
      </c>
    </row>
    <row r="90" customFormat="false" ht="14.25" hidden="false" customHeight="true" outlineLevel="0" collapsed="false">
      <c r="A90" s="117" t="n">
        <v>70</v>
      </c>
      <c r="B90" s="109" t="s">
        <v>58</v>
      </c>
      <c r="C90" s="118" t="s">
        <v>49</v>
      </c>
      <c r="D90" s="119"/>
      <c r="E90" s="119"/>
      <c r="F90" s="119"/>
      <c r="G90" s="112"/>
      <c r="H90" s="113"/>
      <c r="I90" s="113"/>
      <c r="J90" s="113"/>
      <c r="K90" s="113"/>
      <c r="L90" s="113"/>
      <c r="M90" s="113"/>
      <c r="N90" s="114"/>
      <c r="O90" s="114"/>
      <c r="P90" s="114"/>
      <c r="Q90" s="114"/>
      <c r="R90" s="114"/>
      <c r="S90" s="114"/>
      <c r="T90" s="114"/>
      <c r="U90" s="115"/>
      <c r="V90" s="115"/>
      <c r="W90" s="115"/>
      <c r="X90" s="115"/>
      <c r="Y90" s="115"/>
      <c r="Z90" s="115"/>
      <c r="AA90" s="115"/>
      <c r="AB90" s="115"/>
      <c r="AC90" s="115"/>
      <c r="AD90" s="119"/>
      <c r="AE90" s="119"/>
      <c r="AF90" s="119"/>
      <c r="AG90" s="119"/>
      <c r="AH90" s="50" t="n">
        <f aca="false">SUM(D90:AG90)</f>
        <v>0</v>
      </c>
      <c r="AI90" s="120"/>
      <c r="AJ90" s="60" t="n">
        <f aca="false">SUM(G90:M90)*10.25+SUM(N90:T90)*10.7+SUM(U90:AC90)*11.5</f>
        <v>0</v>
      </c>
    </row>
    <row r="91" customFormat="false" ht="14.25" hidden="false" customHeight="true" outlineLevel="0" collapsed="false">
      <c r="A91" s="117" t="n">
        <v>70</v>
      </c>
      <c r="B91" s="109" t="s">
        <v>58</v>
      </c>
      <c r="C91" s="124" t="s">
        <v>73</v>
      </c>
      <c r="D91" s="119"/>
      <c r="E91" s="119"/>
      <c r="F91" s="119"/>
      <c r="G91" s="112"/>
      <c r="H91" s="113"/>
      <c r="I91" s="113"/>
      <c r="J91" s="113"/>
      <c r="K91" s="113"/>
      <c r="L91" s="113"/>
      <c r="M91" s="113"/>
      <c r="N91" s="114"/>
      <c r="O91" s="114"/>
      <c r="P91" s="114"/>
      <c r="Q91" s="114"/>
      <c r="R91" s="114"/>
      <c r="S91" s="114"/>
      <c r="T91" s="114"/>
      <c r="U91" s="115"/>
      <c r="V91" s="115"/>
      <c r="W91" s="115"/>
      <c r="X91" s="115"/>
      <c r="Y91" s="115"/>
      <c r="Z91" s="115"/>
      <c r="AA91" s="115"/>
      <c r="AB91" s="115"/>
      <c r="AC91" s="115"/>
      <c r="AD91" s="119"/>
      <c r="AE91" s="119"/>
      <c r="AF91" s="119"/>
      <c r="AG91" s="119"/>
      <c r="AH91" s="50" t="n">
        <f aca="false">SUM(D91:AG91)</f>
        <v>0</v>
      </c>
      <c r="AI91" s="49"/>
      <c r="AJ91" s="60" t="n">
        <f aca="false">SUM(D91:L91)*10.35+SUM(M91:P91)*10.95+SUM(Q91:T91)*11.55+SUM(U91:AA91)*12.15</f>
        <v>0</v>
      </c>
    </row>
    <row r="92" customFormat="false" ht="14.25" hidden="false" customHeight="true" outlineLevel="0" collapsed="false">
      <c r="A92" s="117" t="n">
        <v>70</v>
      </c>
      <c r="B92" s="109" t="s">
        <v>58</v>
      </c>
      <c r="C92" s="125" t="s">
        <v>30</v>
      </c>
      <c r="D92" s="119"/>
      <c r="E92" s="119"/>
      <c r="F92" s="119"/>
      <c r="G92" s="112"/>
      <c r="H92" s="113"/>
      <c r="I92" s="113"/>
      <c r="J92" s="113"/>
      <c r="K92" s="113"/>
      <c r="L92" s="113"/>
      <c r="M92" s="113"/>
      <c r="N92" s="114"/>
      <c r="O92" s="114"/>
      <c r="P92" s="114"/>
      <c r="Q92" s="114"/>
      <c r="R92" s="114"/>
      <c r="S92" s="114"/>
      <c r="T92" s="114"/>
      <c r="U92" s="115"/>
      <c r="V92" s="115"/>
      <c r="W92" s="115"/>
      <c r="X92" s="115"/>
      <c r="Y92" s="115"/>
      <c r="Z92" s="115"/>
      <c r="AA92" s="115"/>
      <c r="AB92" s="115"/>
      <c r="AC92" s="115"/>
      <c r="AD92" s="119"/>
      <c r="AE92" s="119"/>
      <c r="AF92" s="119"/>
      <c r="AG92" s="119"/>
      <c r="AH92" s="50" t="n">
        <f aca="false">SUM(D92:AG92)</f>
        <v>0</v>
      </c>
      <c r="AI92" s="49"/>
      <c r="AJ92" s="60" t="n">
        <f aca="false">SUM(D92:L92)*10.35+SUM(M92:P92)*10.95+SUM(Q92:T92)*11.55+SUM(U92:AA92)*12.15</f>
        <v>0</v>
      </c>
    </row>
    <row r="93" customFormat="false" ht="14.25" hidden="false" customHeight="true" outlineLevel="0" collapsed="false">
      <c r="A93" s="126" t="n">
        <v>70</v>
      </c>
      <c r="B93" s="127" t="s">
        <v>74</v>
      </c>
      <c r="C93" s="125"/>
      <c r="D93" s="119"/>
      <c r="E93" s="119"/>
      <c r="F93" s="119"/>
      <c r="G93" s="112"/>
      <c r="H93" s="113"/>
      <c r="I93" s="100" t="n">
        <v>10.45</v>
      </c>
      <c r="J93" s="100"/>
      <c r="K93" s="113"/>
      <c r="L93" s="113"/>
      <c r="M93" s="113"/>
      <c r="N93" s="114"/>
      <c r="O93" s="114"/>
      <c r="P93" s="103" t="n">
        <v>10.7</v>
      </c>
      <c r="Q93" s="103"/>
      <c r="R93" s="114"/>
      <c r="S93" s="114"/>
      <c r="T93" s="114"/>
      <c r="U93" s="115"/>
      <c r="V93" s="115"/>
      <c r="W93" s="115"/>
      <c r="X93" s="105" t="n">
        <v>11.5</v>
      </c>
      <c r="Y93" s="105"/>
      <c r="Z93" s="115"/>
      <c r="AA93" s="115"/>
      <c r="AB93" s="115"/>
      <c r="AC93" s="115"/>
      <c r="AD93" s="119"/>
      <c r="AE93" s="119"/>
      <c r="AF93" s="119"/>
      <c r="AG93" s="119"/>
      <c r="AH93" s="50"/>
      <c r="AI93" s="120"/>
      <c r="AJ93" s="60"/>
    </row>
    <row r="94" customFormat="false" ht="14.25" hidden="false" customHeight="true" outlineLevel="0" collapsed="false">
      <c r="A94" s="117" t="n">
        <v>70</v>
      </c>
      <c r="B94" s="117" t="s">
        <v>74</v>
      </c>
      <c r="C94" s="118" t="s">
        <v>24</v>
      </c>
      <c r="D94" s="119"/>
      <c r="E94" s="119"/>
      <c r="F94" s="119"/>
      <c r="G94" s="112"/>
      <c r="H94" s="113"/>
      <c r="I94" s="113"/>
      <c r="J94" s="113"/>
      <c r="K94" s="113"/>
      <c r="L94" s="113"/>
      <c r="M94" s="113"/>
      <c r="N94" s="114"/>
      <c r="O94" s="114"/>
      <c r="P94" s="114"/>
      <c r="Q94" s="114"/>
      <c r="R94" s="114"/>
      <c r="S94" s="114"/>
      <c r="T94" s="114"/>
      <c r="U94" s="115"/>
      <c r="V94" s="115"/>
      <c r="W94" s="115"/>
      <c r="X94" s="115"/>
      <c r="Y94" s="115"/>
      <c r="Z94" s="115"/>
      <c r="AA94" s="115"/>
      <c r="AB94" s="115"/>
      <c r="AC94" s="115"/>
      <c r="AD94" s="119"/>
      <c r="AE94" s="119"/>
      <c r="AF94" s="119"/>
      <c r="AG94" s="119"/>
      <c r="AH94" s="50" t="n">
        <f aca="false">SUM(D94:AG94)</f>
        <v>0</v>
      </c>
      <c r="AI94" s="120"/>
      <c r="AJ94" s="60" t="n">
        <f aca="false">SUM(G94:M94)*10.25+SUM(N94:T94)*10.7+SUM(U94:AC94)*11.5</f>
        <v>0</v>
      </c>
    </row>
    <row r="95" customFormat="false" ht="14.25" hidden="false" customHeight="true" outlineLevel="0" collapsed="false">
      <c r="A95" s="117" t="n">
        <v>70</v>
      </c>
      <c r="B95" s="117" t="s">
        <v>74</v>
      </c>
      <c r="C95" s="125" t="s">
        <v>75</v>
      </c>
      <c r="D95" s="119"/>
      <c r="E95" s="119"/>
      <c r="F95" s="119"/>
      <c r="G95" s="112"/>
      <c r="H95" s="113"/>
      <c r="I95" s="113"/>
      <c r="J95" s="113"/>
      <c r="K95" s="113"/>
      <c r="L95" s="113"/>
      <c r="M95" s="113"/>
      <c r="N95" s="114"/>
      <c r="O95" s="114"/>
      <c r="P95" s="114"/>
      <c r="Q95" s="114"/>
      <c r="R95" s="114"/>
      <c r="S95" s="114"/>
      <c r="T95" s="114"/>
      <c r="U95" s="115"/>
      <c r="V95" s="115"/>
      <c r="W95" s="115"/>
      <c r="X95" s="115"/>
      <c r="Y95" s="115"/>
      <c r="Z95" s="115"/>
      <c r="AA95" s="115"/>
      <c r="AB95" s="115"/>
      <c r="AC95" s="115"/>
      <c r="AD95" s="119"/>
      <c r="AE95" s="119"/>
      <c r="AF95" s="119"/>
      <c r="AG95" s="119"/>
      <c r="AH95" s="50" t="n">
        <f aca="false">SUM(D95:AG95)</f>
        <v>0</v>
      </c>
      <c r="AI95" s="49"/>
      <c r="AJ95" s="60" t="n">
        <f aca="false">SUM(D95:L95)*10.35+SUM(M95:P95)*10.95+SUM(Q95:T95)*11.55+SUM(U95:AA95)*12.15</f>
        <v>0</v>
      </c>
    </row>
    <row r="96" customFormat="false" ht="14.25" hidden="false" customHeight="true" outlineLevel="0" collapsed="false">
      <c r="A96" s="117" t="n">
        <v>70</v>
      </c>
      <c r="B96" s="117" t="s">
        <v>74</v>
      </c>
      <c r="C96" s="117" t="s">
        <v>25</v>
      </c>
      <c r="D96" s="119"/>
      <c r="E96" s="119"/>
      <c r="F96" s="119"/>
      <c r="G96" s="112"/>
      <c r="H96" s="113"/>
      <c r="I96" s="113"/>
      <c r="J96" s="113"/>
      <c r="K96" s="113"/>
      <c r="L96" s="113"/>
      <c r="M96" s="113"/>
      <c r="N96" s="114"/>
      <c r="O96" s="114"/>
      <c r="P96" s="114"/>
      <c r="Q96" s="114"/>
      <c r="R96" s="114"/>
      <c r="S96" s="114"/>
      <c r="T96" s="114"/>
      <c r="U96" s="115"/>
      <c r="V96" s="115"/>
      <c r="W96" s="115"/>
      <c r="X96" s="115"/>
      <c r="Y96" s="115"/>
      <c r="Z96" s="115"/>
      <c r="AA96" s="115"/>
      <c r="AB96" s="115"/>
      <c r="AC96" s="115"/>
      <c r="AD96" s="119"/>
      <c r="AE96" s="119"/>
      <c r="AF96" s="119"/>
      <c r="AG96" s="119"/>
      <c r="AH96" s="50" t="n">
        <f aca="false">SUM(D96:AG96)</f>
        <v>0</v>
      </c>
      <c r="AI96" s="120"/>
      <c r="AJ96" s="60" t="n">
        <f aca="false">SUM(G96:M96)*10.25+SUM(N96:T96)*10.7+SUM(U96:AC96)*11.5</f>
        <v>0</v>
      </c>
    </row>
    <row r="97" customFormat="false" ht="14.25" hidden="false" customHeight="true" outlineLevel="0" collapsed="false">
      <c r="A97" s="117" t="n">
        <v>70</v>
      </c>
      <c r="B97" s="117" t="s">
        <v>74</v>
      </c>
      <c r="C97" s="118" t="s">
        <v>30</v>
      </c>
      <c r="D97" s="119"/>
      <c r="E97" s="119"/>
      <c r="F97" s="119"/>
      <c r="G97" s="112"/>
      <c r="H97" s="113"/>
      <c r="I97" s="113"/>
      <c r="J97" s="113"/>
      <c r="K97" s="113"/>
      <c r="L97" s="113"/>
      <c r="M97" s="113"/>
      <c r="N97" s="114"/>
      <c r="O97" s="114"/>
      <c r="P97" s="114"/>
      <c r="Q97" s="114"/>
      <c r="R97" s="114"/>
      <c r="S97" s="114"/>
      <c r="T97" s="114"/>
      <c r="U97" s="115"/>
      <c r="V97" s="115"/>
      <c r="W97" s="115"/>
      <c r="X97" s="115"/>
      <c r="Y97" s="115"/>
      <c r="Z97" s="115"/>
      <c r="AA97" s="115"/>
      <c r="AB97" s="115"/>
      <c r="AC97" s="115"/>
      <c r="AD97" s="119"/>
      <c r="AE97" s="119"/>
      <c r="AF97" s="119"/>
      <c r="AG97" s="119"/>
      <c r="AH97" s="50" t="n">
        <f aca="false">SUM(D97:AG97)</f>
        <v>0</v>
      </c>
      <c r="AI97" s="120"/>
      <c r="AJ97" s="60" t="n">
        <f aca="false">SUM(G97:M97)*10.25+SUM(N97:T97)*10.7+SUM(U97:AC97)*11.5</f>
        <v>0</v>
      </c>
    </row>
    <row r="98" customFormat="false" ht="14.25" hidden="false" customHeight="true" outlineLevel="0" collapsed="false">
      <c r="A98" s="28" t="s">
        <v>15</v>
      </c>
      <c r="B98" s="28" t="s">
        <v>16</v>
      </c>
      <c r="C98" s="28" t="s">
        <v>17</v>
      </c>
      <c r="D98" s="128" t="n">
        <v>18</v>
      </c>
      <c r="E98" s="129" t="n">
        <v>19</v>
      </c>
      <c r="F98" s="129" t="n">
        <v>20</v>
      </c>
      <c r="G98" s="129" t="n">
        <v>21</v>
      </c>
      <c r="H98" s="129" t="n">
        <v>22</v>
      </c>
      <c r="I98" s="129" t="n">
        <v>23</v>
      </c>
      <c r="J98" s="129" t="n">
        <v>24</v>
      </c>
      <c r="K98" s="129" t="n">
        <v>25</v>
      </c>
      <c r="L98" s="129" t="n">
        <v>26</v>
      </c>
      <c r="M98" s="129" t="n">
        <v>27</v>
      </c>
      <c r="N98" s="129" t="n">
        <v>28</v>
      </c>
      <c r="O98" s="129" t="n">
        <v>29</v>
      </c>
      <c r="P98" s="129" t="n">
        <v>30</v>
      </c>
      <c r="Q98" s="129" t="n">
        <v>31</v>
      </c>
      <c r="R98" s="129" t="n">
        <v>32</v>
      </c>
      <c r="S98" s="129" t="n">
        <v>33</v>
      </c>
      <c r="T98" s="129" t="n">
        <v>34</v>
      </c>
      <c r="U98" s="129" t="n">
        <v>35</v>
      </c>
      <c r="V98" s="129" t="n">
        <v>36</v>
      </c>
      <c r="W98" s="129" t="n">
        <v>37</v>
      </c>
      <c r="X98" s="129" t="n">
        <v>38</v>
      </c>
      <c r="Y98" s="129" t="n">
        <v>39</v>
      </c>
      <c r="Z98" s="129" t="n">
        <v>40</v>
      </c>
      <c r="AA98" s="129" t="n">
        <v>41</v>
      </c>
      <c r="AB98" s="129" t="n">
        <v>42</v>
      </c>
      <c r="AC98" s="129" t="n">
        <v>43</v>
      </c>
      <c r="AD98" s="129" t="n">
        <v>44</v>
      </c>
      <c r="AE98" s="129" t="n">
        <v>45</v>
      </c>
      <c r="AF98" s="129" t="n">
        <v>46</v>
      </c>
      <c r="AG98" s="129" t="n">
        <v>47</v>
      </c>
      <c r="AH98" s="30" t="s">
        <v>18</v>
      </c>
      <c r="AI98" s="30" t="s">
        <v>19</v>
      </c>
      <c r="AJ98" s="31" t="s">
        <v>20</v>
      </c>
    </row>
    <row r="99" customFormat="false" ht="14.25" hidden="false" customHeight="true" outlineLevel="0" collapsed="false">
      <c r="A99" s="117" t="n">
        <v>70</v>
      </c>
      <c r="B99" s="117" t="s">
        <v>74</v>
      </c>
      <c r="C99" s="117" t="s">
        <v>31</v>
      </c>
      <c r="D99" s="119"/>
      <c r="E99" s="119"/>
      <c r="F99" s="119"/>
      <c r="G99" s="112"/>
      <c r="H99" s="113"/>
      <c r="I99" s="113"/>
      <c r="J99" s="113"/>
      <c r="K99" s="113"/>
      <c r="L99" s="113"/>
      <c r="M99" s="113"/>
      <c r="N99" s="114"/>
      <c r="O99" s="114"/>
      <c r="P99" s="114"/>
      <c r="Q99" s="114"/>
      <c r="R99" s="114"/>
      <c r="S99" s="114"/>
      <c r="T99" s="114"/>
      <c r="U99" s="115"/>
      <c r="V99" s="115"/>
      <c r="W99" s="115"/>
      <c r="X99" s="115"/>
      <c r="Y99" s="115"/>
      <c r="Z99" s="115"/>
      <c r="AA99" s="115"/>
      <c r="AB99" s="115"/>
      <c r="AC99" s="115"/>
      <c r="AD99" s="119"/>
      <c r="AE99" s="119"/>
      <c r="AF99" s="119"/>
      <c r="AG99" s="119"/>
      <c r="AH99" s="50" t="n">
        <f aca="false">SUM(D99:AG99)</f>
        <v>0</v>
      </c>
      <c r="AI99" s="120"/>
      <c r="AJ99" s="60" t="n">
        <f aca="false">SUM(G99:M99)*10.25+SUM(N99:T99)*10.7+SUM(U99:AC99)*11.5</f>
        <v>0</v>
      </c>
    </row>
    <row r="100" customFormat="false" ht="14.25" hidden="false" customHeight="true" outlineLevel="0" collapsed="false">
      <c r="A100" s="117" t="n">
        <v>70</v>
      </c>
      <c r="B100" s="117" t="s">
        <v>74</v>
      </c>
      <c r="C100" s="117" t="s">
        <v>76</v>
      </c>
      <c r="D100" s="119"/>
      <c r="E100" s="119"/>
      <c r="F100" s="119"/>
      <c r="G100" s="112"/>
      <c r="H100" s="113"/>
      <c r="I100" s="113"/>
      <c r="J100" s="113"/>
      <c r="K100" s="113"/>
      <c r="L100" s="113"/>
      <c r="M100" s="113"/>
      <c r="N100" s="114"/>
      <c r="O100" s="114"/>
      <c r="P100" s="114"/>
      <c r="Q100" s="114"/>
      <c r="R100" s="114"/>
      <c r="S100" s="114"/>
      <c r="T100" s="114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9"/>
      <c r="AE100" s="119"/>
      <c r="AF100" s="119"/>
      <c r="AG100" s="119"/>
      <c r="AH100" s="50" t="n">
        <f aca="false">SUM(D100:AG100)</f>
        <v>0</v>
      </c>
      <c r="AI100" s="120"/>
      <c r="AJ100" s="60" t="n">
        <f aca="false">SUM(G100:M100)*10.25+SUM(N100:T100)*10.7+SUM(U100:AC100)*11.5</f>
        <v>0</v>
      </c>
    </row>
    <row r="101" customFormat="false" ht="14.25" hidden="false" customHeight="true" outlineLevel="0" collapsed="false">
      <c r="A101" s="117" t="n">
        <v>70</v>
      </c>
      <c r="B101" s="117" t="s">
        <v>74</v>
      </c>
      <c r="C101" s="117" t="s">
        <v>62</v>
      </c>
      <c r="D101" s="119"/>
      <c r="E101" s="119"/>
      <c r="F101" s="119"/>
      <c r="G101" s="112"/>
      <c r="H101" s="113"/>
      <c r="I101" s="113"/>
      <c r="J101" s="113"/>
      <c r="K101" s="113"/>
      <c r="L101" s="113"/>
      <c r="M101" s="113"/>
      <c r="N101" s="114"/>
      <c r="O101" s="114"/>
      <c r="P101" s="114"/>
      <c r="Q101" s="114"/>
      <c r="R101" s="114"/>
      <c r="S101" s="114"/>
      <c r="T101" s="114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9"/>
      <c r="AE101" s="119"/>
      <c r="AF101" s="119"/>
      <c r="AG101" s="119"/>
      <c r="AH101" s="50" t="n">
        <f aca="false">SUM(D101:AG101)</f>
        <v>0</v>
      </c>
      <c r="AI101" s="120"/>
      <c r="AJ101" s="60" t="n">
        <f aca="false">SUM(G101:M101)*10.25+SUM(N101:T101)*10.7+SUM(U101:AC101)*11.5</f>
        <v>0</v>
      </c>
    </row>
    <row r="102" customFormat="false" ht="14.25" hidden="false" customHeight="true" outlineLevel="0" collapsed="false">
      <c r="A102" s="117" t="n">
        <v>70</v>
      </c>
      <c r="B102" s="117" t="s">
        <v>74</v>
      </c>
      <c r="C102" s="117" t="s">
        <v>67</v>
      </c>
      <c r="D102" s="119"/>
      <c r="E102" s="119"/>
      <c r="F102" s="119"/>
      <c r="G102" s="112"/>
      <c r="H102" s="113"/>
      <c r="I102" s="113"/>
      <c r="J102" s="113"/>
      <c r="K102" s="113"/>
      <c r="L102" s="113"/>
      <c r="M102" s="113"/>
      <c r="N102" s="114"/>
      <c r="O102" s="114"/>
      <c r="P102" s="114"/>
      <c r="Q102" s="114"/>
      <c r="R102" s="114"/>
      <c r="S102" s="114"/>
      <c r="T102" s="114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9"/>
      <c r="AE102" s="119"/>
      <c r="AF102" s="119"/>
      <c r="AG102" s="119"/>
      <c r="AH102" s="50" t="n">
        <f aca="false">SUM(D102:AG102)</f>
        <v>0</v>
      </c>
      <c r="AI102" s="120"/>
      <c r="AJ102" s="60" t="n">
        <f aca="false">SUM(G102:M102)*10.25+SUM(N102:T102)*10.7+SUM(U102:AC102)*11.5</f>
        <v>0</v>
      </c>
    </row>
    <row r="103" customFormat="false" ht="14.25" hidden="false" customHeight="true" outlineLevel="0" collapsed="false">
      <c r="A103" s="117" t="n">
        <v>70</v>
      </c>
      <c r="B103" s="117" t="s">
        <v>74</v>
      </c>
      <c r="C103" s="118" t="s">
        <v>77</v>
      </c>
      <c r="D103" s="119"/>
      <c r="E103" s="119"/>
      <c r="F103" s="119"/>
      <c r="G103" s="112"/>
      <c r="H103" s="113"/>
      <c r="I103" s="113"/>
      <c r="J103" s="113"/>
      <c r="K103" s="113"/>
      <c r="L103" s="113"/>
      <c r="M103" s="113"/>
      <c r="N103" s="114"/>
      <c r="O103" s="114"/>
      <c r="P103" s="114"/>
      <c r="Q103" s="114"/>
      <c r="R103" s="114"/>
      <c r="S103" s="114"/>
      <c r="T103" s="114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9"/>
      <c r="AE103" s="119"/>
      <c r="AF103" s="119"/>
      <c r="AG103" s="119"/>
      <c r="AH103" s="50" t="n">
        <f aca="false">SUM(D103:AG103)</f>
        <v>0</v>
      </c>
      <c r="AI103" s="120"/>
      <c r="AJ103" s="60" t="n">
        <f aca="false">SUM(G103:M103)*10.25+SUM(N103:T103)*10.7+SUM(U103:AC103)*11.5</f>
        <v>0</v>
      </c>
    </row>
    <row r="104" customFormat="false" ht="14.25" hidden="false" customHeight="true" outlineLevel="0" collapsed="false">
      <c r="A104" s="117" t="n">
        <v>70</v>
      </c>
      <c r="B104" s="117" t="s">
        <v>74</v>
      </c>
      <c r="C104" s="117" t="s">
        <v>78</v>
      </c>
      <c r="D104" s="119"/>
      <c r="E104" s="119"/>
      <c r="F104" s="119"/>
      <c r="G104" s="112"/>
      <c r="H104" s="113"/>
      <c r="I104" s="113"/>
      <c r="J104" s="113"/>
      <c r="K104" s="113"/>
      <c r="L104" s="113"/>
      <c r="M104" s="113"/>
      <c r="N104" s="114"/>
      <c r="O104" s="114"/>
      <c r="P104" s="114"/>
      <c r="Q104" s="114"/>
      <c r="R104" s="114"/>
      <c r="S104" s="114"/>
      <c r="T104" s="114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9"/>
      <c r="AE104" s="119"/>
      <c r="AF104" s="119"/>
      <c r="AG104" s="119"/>
      <c r="AH104" s="50" t="n">
        <f aca="false">SUM(D104:AG104)</f>
        <v>0</v>
      </c>
      <c r="AI104" s="120"/>
      <c r="AJ104" s="60" t="n">
        <f aca="false">SUM(G104:M104)*10.25+SUM(N104:T104)*10.7+SUM(U104:AC104)*11.5</f>
        <v>0</v>
      </c>
    </row>
    <row r="105" customFormat="false" ht="14.25" hidden="false" customHeight="true" outlineLevel="0" collapsed="false">
      <c r="A105" s="117" t="n">
        <v>70</v>
      </c>
      <c r="B105" s="117" t="s">
        <v>74</v>
      </c>
      <c r="C105" s="118" t="s">
        <v>79</v>
      </c>
      <c r="D105" s="119"/>
      <c r="E105" s="119"/>
      <c r="F105" s="119"/>
      <c r="G105" s="112"/>
      <c r="H105" s="113"/>
      <c r="I105" s="113"/>
      <c r="J105" s="113"/>
      <c r="K105" s="113"/>
      <c r="L105" s="113"/>
      <c r="M105" s="113"/>
      <c r="N105" s="114"/>
      <c r="O105" s="114"/>
      <c r="P105" s="114"/>
      <c r="Q105" s="114"/>
      <c r="R105" s="114"/>
      <c r="S105" s="114"/>
      <c r="T105" s="114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9"/>
      <c r="AE105" s="119"/>
      <c r="AF105" s="119"/>
      <c r="AG105" s="119"/>
      <c r="AH105" s="50" t="n">
        <f aca="false">SUM(D105:AG105)</f>
        <v>0</v>
      </c>
      <c r="AI105" s="120"/>
      <c r="AJ105" s="60" t="n">
        <f aca="false">SUM(G105:M105)*10.25+SUM(N105:T105)*10.7+SUM(U105:AC105)*11.5</f>
        <v>0</v>
      </c>
    </row>
    <row r="106" customFormat="false" ht="14.25" hidden="false" customHeight="true" outlineLevel="0" collapsed="false">
      <c r="A106" s="117" t="n">
        <v>70</v>
      </c>
      <c r="B106" s="117" t="s">
        <v>74</v>
      </c>
      <c r="C106" s="118" t="s">
        <v>80</v>
      </c>
      <c r="D106" s="119"/>
      <c r="E106" s="119"/>
      <c r="F106" s="119"/>
      <c r="G106" s="112"/>
      <c r="H106" s="113"/>
      <c r="I106" s="113"/>
      <c r="J106" s="113"/>
      <c r="K106" s="113"/>
      <c r="L106" s="113"/>
      <c r="M106" s="113"/>
      <c r="N106" s="114"/>
      <c r="O106" s="114"/>
      <c r="P106" s="114"/>
      <c r="Q106" s="114"/>
      <c r="R106" s="114"/>
      <c r="S106" s="114"/>
      <c r="T106" s="114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9"/>
      <c r="AE106" s="119"/>
      <c r="AF106" s="119"/>
      <c r="AG106" s="119"/>
      <c r="AH106" s="50" t="n">
        <f aca="false">SUM(D106:AG106)</f>
        <v>0</v>
      </c>
      <c r="AI106" s="120"/>
      <c r="AJ106" s="60" t="n">
        <f aca="false">SUM(G106:M106)*10.25+SUM(N106:T106)*10.7+SUM(U106:AC106)*11.5</f>
        <v>0</v>
      </c>
    </row>
    <row r="107" customFormat="false" ht="14.25" hidden="false" customHeight="true" outlineLevel="0" collapsed="false">
      <c r="A107" s="117" t="n">
        <v>70</v>
      </c>
      <c r="B107" s="117" t="s">
        <v>74</v>
      </c>
      <c r="C107" s="117" t="s">
        <v>37</v>
      </c>
      <c r="D107" s="119"/>
      <c r="E107" s="119"/>
      <c r="F107" s="119"/>
      <c r="G107" s="112"/>
      <c r="H107" s="113"/>
      <c r="I107" s="113"/>
      <c r="J107" s="113"/>
      <c r="K107" s="113"/>
      <c r="L107" s="113"/>
      <c r="M107" s="113"/>
      <c r="N107" s="114"/>
      <c r="O107" s="114"/>
      <c r="P107" s="114"/>
      <c r="Q107" s="114"/>
      <c r="R107" s="114"/>
      <c r="S107" s="114"/>
      <c r="T107" s="114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9"/>
      <c r="AE107" s="119"/>
      <c r="AF107" s="119"/>
      <c r="AG107" s="119"/>
      <c r="AH107" s="50" t="n">
        <f aca="false">SUM(D107:AG107)</f>
        <v>0</v>
      </c>
      <c r="AI107" s="120"/>
      <c r="AJ107" s="60" t="n">
        <f aca="false">SUM(G107:M107)*10.25+SUM(N107:T107)*10.7+SUM(U107:AC107)*11.5</f>
        <v>0</v>
      </c>
    </row>
    <row r="108" customFormat="false" ht="14.25" hidden="false" customHeight="true" outlineLevel="0" collapsed="false">
      <c r="A108" s="117" t="n">
        <v>70</v>
      </c>
      <c r="B108" s="117" t="s">
        <v>74</v>
      </c>
      <c r="C108" s="117" t="s">
        <v>81</v>
      </c>
      <c r="D108" s="119"/>
      <c r="E108" s="119"/>
      <c r="F108" s="119"/>
      <c r="G108" s="112"/>
      <c r="H108" s="113"/>
      <c r="I108" s="113"/>
      <c r="J108" s="113"/>
      <c r="K108" s="113"/>
      <c r="L108" s="113"/>
      <c r="M108" s="113"/>
      <c r="N108" s="114"/>
      <c r="O108" s="114"/>
      <c r="P108" s="114"/>
      <c r="Q108" s="114"/>
      <c r="R108" s="114"/>
      <c r="S108" s="114"/>
      <c r="T108" s="114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9"/>
      <c r="AE108" s="119"/>
      <c r="AF108" s="119"/>
      <c r="AG108" s="119"/>
      <c r="AH108" s="50" t="n">
        <f aca="false">SUM(D108:AG108)</f>
        <v>0</v>
      </c>
      <c r="AI108" s="120"/>
      <c r="AJ108" s="60" t="n">
        <f aca="false">SUM(G108:M108)*10.25+SUM(N108:T108)*10.7+SUM(U108:AC108)*11.5</f>
        <v>0</v>
      </c>
    </row>
    <row r="109" customFormat="false" ht="14.25" hidden="false" customHeight="true" outlineLevel="0" collapsed="false">
      <c r="A109" s="117" t="n">
        <v>70</v>
      </c>
      <c r="B109" s="117" t="s">
        <v>74</v>
      </c>
      <c r="C109" s="118" t="s">
        <v>82</v>
      </c>
      <c r="D109" s="119"/>
      <c r="E109" s="119"/>
      <c r="F109" s="119"/>
      <c r="G109" s="112"/>
      <c r="H109" s="113"/>
      <c r="I109" s="113"/>
      <c r="J109" s="113"/>
      <c r="K109" s="113"/>
      <c r="L109" s="113"/>
      <c r="M109" s="113"/>
      <c r="N109" s="114"/>
      <c r="O109" s="114"/>
      <c r="P109" s="114"/>
      <c r="Q109" s="114"/>
      <c r="R109" s="114"/>
      <c r="S109" s="114"/>
      <c r="T109" s="114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9"/>
      <c r="AE109" s="119"/>
      <c r="AF109" s="119"/>
      <c r="AG109" s="119"/>
      <c r="AH109" s="50" t="n">
        <f aca="false">SUM(D109:AG109)</f>
        <v>0</v>
      </c>
      <c r="AI109" s="120"/>
      <c r="AJ109" s="60" t="n">
        <f aca="false">SUM(G109:M109)*10.25+SUM(N109:T109)*10.7+SUM(U109:AC109)*11.5</f>
        <v>0</v>
      </c>
    </row>
    <row r="110" customFormat="false" ht="14.25" hidden="false" customHeight="true" outlineLevel="0" collapsed="false">
      <c r="A110" s="117" t="n">
        <v>70</v>
      </c>
      <c r="B110" s="117" t="s">
        <v>74</v>
      </c>
      <c r="C110" s="117" t="s">
        <v>83</v>
      </c>
      <c r="D110" s="119"/>
      <c r="E110" s="119"/>
      <c r="F110" s="119"/>
      <c r="G110" s="112"/>
      <c r="H110" s="113"/>
      <c r="I110" s="113"/>
      <c r="J110" s="113"/>
      <c r="K110" s="113"/>
      <c r="L110" s="113"/>
      <c r="M110" s="113"/>
      <c r="N110" s="114"/>
      <c r="O110" s="114"/>
      <c r="P110" s="114"/>
      <c r="Q110" s="114"/>
      <c r="R110" s="114"/>
      <c r="S110" s="114"/>
      <c r="T110" s="114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9"/>
      <c r="AE110" s="119"/>
      <c r="AF110" s="119"/>
      <c r="AG110" s="119"/>
      <c r="AH110" s="50" t="n">
        <f aca="false">SUM(D110:AG110)</f>
        <v>0</v>
      </c>
      <c r="AI110" s="120"/>
      <c r="AJ110" s="60" t="n">
        <f aca="false">SUM(G110:M110)*10.25+SUM(N110:T110)*10.7+SUM(U110:AC110)*11.5</f>
        <v>0</v>
      </c>
    </row>
    <row r="111" customFormat="false" ht="14.25" hidden="false" customHeight="true" outlineLevel="0" collapsed="false">
      <c r="A111" s="117" t="n">
        <v>70</v>
      </c>
      <c r="B111" s="117" t="s">
        <v>74</v>
      </c>
      <c r="C111" s="117" t="s">
        <v>84</v>
      </c>
      <c r="D111" s="119"/>
      <c r="E111" s="119"/>
      <c r="F111" s="119"/>
      <c r="G111" s="112"/>
      <c r="H111" s="113"/>
      <c r="I111" s="113"/>
      <c r="J111" s="113"/>
      <c r="K111" s="113"/>
      <c r="L111" s="113"/>
      <c r="M111" s="113"/>
      <c r="N111" s="114"/>
      <c r="O111" s="114"/>
      <c r="P111" s="114"/>
      <c r="Q111" s="114"/>
      <c r="R111" s="114"/>
      <c r="S111" s="114"/>
      <c r="T111" s="114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9"/>
      <c r="AE111" s="119"/>
      <c r="AF111" s="119"/>
      <c r="AG111" s="119"/>
      <c r="AH111" s="50" t="n">
        <f aca="false">SUM(D111:AG111)</f>
        <v>0</v>
      </c>
      <c r="AI111" s="120"/>
      <c r="AJ111" s="60" t="n">
        <f aca="false">SUM(G111:M111)*10.25+SUM(N111:T111)*10.7+SUM(U111:AC111)*11.5</f>
        <v>0</v>
      </c>
    </row>
    <row r="112" customFormat="false" ht="14.25" hidden="false" customHeight="true" outlineLevel="0" collapsed="false">
      <c r="A112" s="117" t="n">
        <v>70</v>
      </c>
      <c r="B112" s="117" t="s">
        <v>74</v>
      </c>
      <c r="C112" s="118" t="s">
        <v>85</v>
      </c>
      <c r="D112" s="119"/>
      <c r="E112" s="119"/>
      <c r="F112" s="119"/>
      <c r="G112" s="112"/>
      <c r="H112" s="113"/>
      <c r="I112" s="113"/>
      <c r="J112" s="113"/>
      <c r="K112" s="113"/>
      <c r="L112" s="113"/>
      <c r="M112" s="113"/>
      <c r="N112" s="114"/>
      <c r="O112" s="114"/>
      <c r="P112" s="114"/>
      <c r="Q112" s="114"/>
      <c r="R112" s="114"/>
      <c r="S112" s="114"/>
      <c r="T112" s="114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9"/>
      <c r="AE112" s="119"/>
      <c r="AF112" s="119"/>
      <c r="AG112" s="119"/>
      <c r="AH112" s="50" t="n">
        <f aca="false">SUM(D112:AG112)</f>
        <v>0</v>
      </c>
      <c r="AI112" s="120"/>
      <c r="AJ112" s="60" t="n">
        <f aca="false">SUM(G112:M112)*10.25+SUM(N112:T112)*10.7+SUM(U112:AC112)*11.5</f>
        <v>0</v>
      </c>
    </row>
    <row r="113" customFormat="false" ht="14.25" hidden="false" customHeight="true" outlineLevel="0" collapsed="false">
      <c r="A113" s="117" t="n">
        <v>70</v>
      </c>
      <c r="B113" s="117" t="s">
        <v>74</v>
      </c>
      <c r="C113" s="117" t="s">
        <v>86</v>
      </c>
      <c r="D113" s="119"/>
      <c r="E113" s="119"/>
      <c r="F113" s="119"/>
      <c r="G113" s="112"/>
      <c r="H113" s="113"/>
      <c r="I113" s="113"/>
      <c r="J113" s="113"/>
      <c r="K113" s="113"/>
      <c r="L113" s="113"/>
      <c r="M113" s="113"/>
      <c r="N113" s="114"/>
      <c r="O113" s="114"/>
      <c r="P113" s="114"/>
      <c r="Q113" s="114"/>
      <c r="R113" s="114"/>
      <c r="S113" s="114"/>
      <c r="T113" s="114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9"/>
      <c r="AE113" s="119"/>
      <c r="AF113" s="119"/>
      <c r="AG113" s="119"/>
      <c r="AH113" s="50" t="n">
        <f aca="false">SUM(D113:AG113)</f>
        <v>0</v>
      </c>
      <c r="AI113" s="120"/>
      <c r="AJ113" s="60" t="n">
        <f aca="false">SUM(G113:M113)*10.25+SUM(N113:T113)*10.7+SUM(U113:AC113)*11.5</f>
        <v>0</v>
      </c>
    </row>
    <row r="114" customFormat="false" ht="14.25" hidden="false" customHeight="true" outlineLevel="0" collapsed="false">
      <c r="A114" s="117" t="n">
        <v>70</v>
      </c>
      <c r="B114" s="117" t="s">
        <v>74</v>
      </c>
      <c r="C114" s="118" t="s">
        <v>87</v>
      </c>
      <c r="D114" s="119"/>
      <c r="E114" s="119"/>
      <c r="F114" s="119"/>
      <c r="G114" s="112"/>
      <c r="H114" s="113"/>
      <c r="I114" s="113"/>
      <c r="J114" s="113"/>
      <c r="K114" s="113"/>
      <c r="L114" s="113"/>
      <c r="M114" s="113"/>
      <c r="N114" s="114"/>
      <c r="O114" s="114"/>
      <c r="P114" s="114"/>
      <c r="Q114" s="114"/>
      <c r="R114" s="114"/>
      <c r="S114" s="114"/>
      <c r="T114" s="114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9"/>
      <c r="AE114" s="119"/>
      <c r="AF114" s="119"/>
      <c r="AG114" s="119"/>
      <c r="AH114" s="50" t="n">
        <f aca="false">SUM(D114:AG114)</f>
        <v>0</v>
      </c>
      <c r="AI114" s="120"/>
      <c r="AJ114" s="60" t="n">
        <f aca="false">SUM(G114:M114)*10.25+SUM(N114:T114)*10.7+SUM(U114:AC114)*11.5</f>
        <v>0</v>
      </c>
    </row>
    <row r="115" customFormat="false" ht="14.25" hidden="false" customHeight="true" outlineLevel="0" collapsed="false">
      <c r="A115" s="117" t="n">
        <v>70</v>
      </c>
      <c r="B115" s="117" t="s">
        <v>74</v>
      </c>
      <c r="C115" s="117" t="s">
        <v>32</v>
      </c>
      <c r="D115" s="119"/>
      <c r="E115" s="119"/>
      <c r="F115" s="119"/>
      <c r="G115" s="113"/>
      <c r="H115" s="130"/>
      <c r="I115" s="130"/>
      <c r="J115" s="130"/>
      <c r="K115" s="130"/>
      <c r="L115" s="130"/>
      <c r="M115" s="130"/>
      <c r="N115" s="131"/>
      <c r="O115" s="131"/>
      <c r="P115" s="131"/>
      <c r="Q115" s="131"/>
      <c r="R115" s="131"/>
      <c r="S115" s="131"/>
      <c r="T115" s="131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19"/>
      <c r="AE115" s="119"/>
      <c r="AF115" s="119"/>
      <c r="AG115" s="119"/>
      <c r="AH115" s="50" t="n">
        <f aca="false">SUM(D115:AG115)</f>
        <v>0</v>
      </c>
      <c r="AI115" s="120"/>
      <c r="AJ115" s="60" t="n">
        <f aca="false">SUM(G115:M115)*10.25+SUM(N115:T115)*10.7+SUM(U115:AC115)*11.5</f>
        <v>0</v>
      </c>
    </row>
    <row r="116" customFormat="false" ht="14.25" hidden="false" customHeight="true" outlineLevel="0" collapsed="false">
      <c r="A116" s="117" t="n">
        <v>70</v>
      </c>
      <c r="B116" s="117" t="s">
        <v>74</v>
      </c>
      <c r="C116" s="117" t="s">
        <v>82</v>
      </c>
      <c r="D116" s="119"/>
      <c r="E116" s="119"/>
      <c r="F116" s="119"/>
      <c r="G116" s="113"/>
      <c r="H116" s="130"/>
      <c r="I116" s="130"/>
      <c r="J116" s="130"/>
      <c r="K116" s="130"/>
      <c r="L116" s="130"/>
      <c r="M116" s="130"/>
      <c r="N116" s="131"/>
      <c r="O116" s="131"/>
      <c r="P116" s="131"/>
      <c r="Q116" s="131"/>
      <c r="R116" s="131"/>
      <c r="S116" s="131"/>
      <c r="T116" s="131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19"/>
      <c r="AE116" s="119"/>
      <c r="AF116" s="119"/>
      <c r="AG116" s="119"/>
      <c r="AH116" s="50" t="n">
        <f aca="false">SUM(D116:AG116)</f>
        <v>0</v>
      </c>
      <c r="AI116" s="120"/>
      <c r="AJ116" s="60" t="n">
        <f aca="false">SUM(G116:M116)*10.25+SUM(N116:T116)*10.7+SUM(U116:AC116)*11.5</f>
        <v>0</v>
      </c>
    </row>
    <row r="117" customFormat="false" ht="14.25" hidden="false" customHeight="true" outlineLevel="0" collapsed="false">
      <c r="A117" s="117"/>
      <c r="B117" s="117"/>
      <c r="C117" s="117"/>
      <c r="D117" s="119"/>
      <c r="E117" s="119"/>
      <c r="F117" s="119"/>
      <c r="G117" s="113"/>
      <c r="H117" s="130"/>
      <c r="I117" s="130"/>
      <c r="J117" s="130"/>
      <c r="K117" s="130"/>
      <c r="L117" s="130"/>
      <c r="M117" s="130"/>
      <c r="N117" s="131"/>
      <c r="O117" s="131"/>
      <c r="P117" s="131"/>
      <c r="Q117" s="131"/>
      <c r="R117" s="131"/>
      <c r="S117" s="131"/>
      <c r="T117" s="131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19"/>
      <c r="AE117" s="119"/>
      <c r="AF117" s="119"/>
      <c r="AG117" s="119"/>
      <c r="AH117" s="50"/>
      <c r="AI117" s="120"/>
      <c r="AJ117" s="60"/>
    </row>
    <row r="118" customFormat="false" ht="14.25" hidden="false" customHeight="true" outlineLevel="0" collapsed="false">
      <c r="A118" s="28" t="s">
        <v>15</v>
      </c>
      <c r="B118" s="28" t="s">
        <v>16</v>
      </c>
      <c r="C118" s="28" t="s">
        <v>17</v>
      </c>
      <c r="D118" s="128" t="n">
        <v>18</v>
      </c>
      <c r="E118" s="129" t="n">
        <v>19</v>
      </c>
      <c r="F118" s="129" t="n">
        <v>20</v>
      </c>
      <c r="G118" s="129" t="n">
        <v>21</v>
      </c>
      <c r="H118" s="129" t="n">
        <v>22</v>
      </c>
      <c r="I118" s="129" t="n">
        <v>23</v>
      </c>
      <c r="J118" s="129" t="n">
        <v>24</v>
      </c>
      <c r="K118" s="129" t="n">
        <v>25</v>
      </c>
      <c r="L118" s="129" t="n">
        <v>26</v>
      </c>
      <c r="M118" s="129" t="n">
        <v>27</v>
      </c>
      <c r="N118" s="129" t="n">
        <v>28</v>
      </c>
      <c r="O118" s="129" t="n">
        <v>29</v>
      </c>
      <c r="P118" s="129" t="n">
        <v>30</v>
      </c>
      <c r="Q118" s="129" t="n">
        <v>31</v>
      </c>
      <c r="R118" s="129" t="n">
        <v>32</v>
      </c>
      <c r="S118" s="129" t="n">
        <v>33</v>
      </c>
      <c r="T118" s="129" t="n">
        <v>34</v>
      </c>
      <c r="U118" s="129" t="n">
        <v>35</v>
      </c>
      <c r="V118" s="129" t="n">
        <v>36</v>
      </c>
      <c r="W118" s="129" t="n">
        <v>37</v>
      </c>
      <c r="X118" s="129" t="n">
        <v>38</v>
      </c>
      <c r="Y118" s="129" t="n">
        <v>39</v>
      </c>
      <c r="Z118" s="129" t="n">
        <v>40</v>
      </c>
      <c r="AA118" s="129" t="n">
        <v>41</v>
      </c>
      <c r="AB118" s="129" t="n">
        <v>42</v>
      </c>
      <c r="AC118" s="129" t="n">
        <v>43</v>
      </c>
      <c r="AD118" s="129" t="n">
        <v>44</v>
      </c>
      <c r="AE118" s="129" t="n">
        <v>45</v>
      </c>
      <c r="AF118" s="129" t="n">
        <v>46</v>
      </c>
      <c r="AG118" s="129" t="n">
        <v>47</v>
      </c>
      <c r="AH118" s="30" t="s">
        <v>18</v>
      </c>
      <c r="AI118" s="30" t="s">
        <v>19</v>
      </c>
      <c r="AJ118" s="31" t="s">
        <v>20</v>
      </c>
    </row>
    <row r="119" customFormat="false" ht="14.25" hidden="false" customHeight="true" outlineLevel="0" collapsed="false">
      <c r="A119" s="133" t="n">
        <v>70</v>
      </c>
      <c r="B119" s="133" t="s">
        <v>38</v>
      </c>
      <c r="C119" s="134"/>
      <c r="D119" s="135"/>
      <c r="E119" s="135"/>
      <c r="F119" s="135"/>
      <c r="G119" s="136"/>
      <c r="H119" s="136"/>
      <c r="I119" s="100" t="n">
        <v>10.45</v>
      </c>
      <c r="J119" s="100"/>
      <c r="K119" s="136"/>
      <c r="L119" s="136"/>
      <c r="M119" s="136"/>
      <c r="N119" s="137"/>
      <c r="O119" s="103" t="n">
        <v>10.7</v>
      </c>
      <c r="P119" s="103"/>
      <c r="Q119" s="137"/>
      <c r="R119" s="137"/>
      <c r="S119" s="137"/>
      <c r="T119" s="137"/>
      <c r="U119" s="138"/>
      <c r="V119" s="138"/>
      <c r="W119" s="138"/>
      <c r="X119" s="105" t="n">
        <v>11.5</v>
      </c>
      <c r="Y119" s="105"/>
      <c r="Z119" s="138"/>
      <c r="AA119" s="138"/>
      <c r="AB119" s="138"/>
      <c r="AC119" s="138"/>
      <c r="AD119" s="135"/>
      <c r="AE119" s="135"/>
      <c r="AF119" s="135"/>
      <c r="AG119" s="135"/>
      <c r="AH119" s="139"/>
      <c r="AI119" s="139"/>
      <c r="AJ119" s="140"/>
    </row>
    <row r="120" customFormat="false" ht="14.25" hidden="false" customHeight="true" outlineLevel="0" collapsed="false">
      <c r="A120" s="117"/>
      <c r="B120" s="117" t="s">
        <v>38</v>
      </c>
      <c r="C120" s="117" t="s">
        <v>24</v>
      </c>
      <c r="D120" s="119"/>
      <c r="E120" s="119"/>
      <c r="F120" s="119"/>
      <c r="G120" s="113"/>
      <c r="H120" s="130"/>
      <c r="I120" s="130"/>
      <c r="J120" s="130"/>
      <c r="K120" s="130"/>
      <c r="L120" s="130"/>
      <c r="M120" s="130"/>
      <c r="N120" s="131"/>
      <c r="O120" s="131"/>
      <c r="P120" s="131"/>
      <c r="Q120" s="131"/>
      <c r="R120" s="131"/>
      <c r="S120" s="131"/>
      <c r="T120" s="131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19"/>
      <c r="AE120" s="119"/>
      <c r="AF120" s="119"/>
      <c r="AG120" s="119"/>
      <c r="AH120" s="50" t="n">
        <f aca="false">SUM(D120:AG120)</f>
        <v>0</v>
      </c>
      <c r="AI120" s="49"/>
      <c r="AJ120" s="60" t="n">
        <f aca="false">SUM(G120:M120)*10.25+SUM(N120:T120)*10.7+SUM(U120:AC120)*11.5</f>
        <v>0</v>
      </c>
    </row>
    <row r="121" customFormat="false" ht="14.25" hidden="false" customHeight="true" outlineLevel="0" collapsed="false">
      <c r="A121" s="117"/>
      <c r="B121" s="117" t="s">
        <v>38</v>
      </c>
      <c r="C121" s="117" t="s">
        <v>25</v>
      </c>
      <c r="D121" s="119"/>
      <c r="E121" s="119"/>
      <c r="F121" s="119"/>
      <c r="G121" s="113"/>
      <c r="H121" s="130"/>
      <c r="I121" s="130"/>
      <c r="J121" s="130"/>
      <c r="K121" s="130"/>
      <c r="L121" s="130"/>
      <c r="M121" s="130"/>
      <c r="N121" s="131"/>
      <c r="O121" s="131"/>
      <c r="P121" s="131"/>
      <c r="Q121" s="131"/>
      <c r="R121" s="131"/>
      <c r="S121" s="131"/>
      <c r="T121" s="131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19"/>
      <c r="AE121" s="119"/>
      <c r="AF121" s="119"/>
      <c r="AG121" s="119"/>
      <c r="AH121" s="50" t="n">
        <f aca="false">SUM(D121:AG121)</f>
        <v>0</v>
      </c>
      <c r="AI121" s="49"/>
      <c r="AJ121" s="60" t="n">
        <f aca="false">SUM(G121:M121)*10.25+SUM(N121:T121)*10.7+SUM(U121:AC121)*11.5</f>
        <v>0</v>
      </c>
    </row>
    <row r="122" customFormat="false" ht="14.25" hidden="false" customHeight="true" outlineLevel="0" collapsed="false">
      <c r="A122" s="117" t="n">
        <v>70</v>
      </c>
      <c r="B122" s="117" t="s">
        <v>38</v>
      </c>
      <c r="C122" s="117" t="s">
        <v>29</v>
      </c>
      <c r="D122" s="119"/>
      <c r="E122" s="119"/>
      <c r="F122" s="119"/>
      <c r="G122" s="113"/>
      <c r="H122" s="130"/>
      <c r="I122" s="130"/>
      <c r="J122" s="130"/>
      <c r="K122" s="130"/>
      <c r="L122" s="130"/>
      <c r="M122" s="130"/>
      <c r="N122" s="131"/>
      <c r="O122" s="131"/>
      <c r="P122" s="131"/>
      <c r="Q122" s="131"/>
      <c r="R122" s="131"/>
      <c r="S122" s="131"/>
      <c r="T122" s="131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19"/>
      <c r="AE122" s="119"/>
      <c r="AF122" s="119"/>
      <c r="AG122" s="119"/>
      <c r="AH122" s="50" t="n">
        <f aca="false">SUM(D122:AG122)</f>
        <v>0</v>
      </c>
      <c r="AI122" s="49"/>
      <c r="AJ122" s="60" t="n">
        <f aca="false">SUM(G122:M122)*10.25+SUM(N122:T122)*10.7+SUM(U122:AC122)*11.5</f>
        <v>0</v>
      </c>
    </row>
    <row r="123" customFormat="false" ht="14.25" hidden="false" customHeight="true" outlineLevel="0" collapsed="false">
      <c r="A123" s="117" t="n">
        <v>70</v>
      </c>
      <c r="B123" s="117" t="s">
        <v>38</v>
      </c>
      <c r="C123" s="117" t="s">
        <v>31</v>
      </c>
      <c r="D123" s="119"/>
      <c r="E123" s="119"/>
      <c r="F123" s="119"/>
      <c r="G123" s="113"/>
      <c r="H123" s="130"/>
      <c r="I123" s="130"/>
      <c r="J123" s="130"/>
      <c r="K123" s="130"/>
      <c r="L123" s="130"/>
      <c r="M123" s="130"/>
      <c r="N123" s="131"/>
      <c r="O123" s="131"/>
      <c r="P123" s="131"/>
      <c r="Q123" s="131"/>
      <c r="R123" s="131"/>
      <c r="S123" s="131"/>
      <c r="T123" s="131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19"/>
      <c r="AE123" s="119"/>
      <c r="AF123" s="119"/>
      <c r="AG123" s="119"/>
      <c r="AH123" s="50" t="n">
        <f aca="false">SUM(D123:AG123)</f>
        <v>0</v>
      </c>
      <c r="AI123" s="49"/>
      <c r="AJ123" s="60" t="n">
        <f aca="false">SUM(G123:M123)*10.25+SUM(N123:T123)*10.7+SUM(U123:AC123)*11.5</f>
        <v>0</v>
      </c>
    </row>
    <row r="124" customFormat="false" ht="14.25" hidden="false" customHeight="true" outlineLevel="0" collapsed="false">
      <c r="A124" s="117" t="n">
        <v>70</v>
      </c>
      <c r="B124" s="117" t="s">
        <v>38</v>
      </c>
      <c r="C124" s="117" t="s">
        <v>40</v>
      </c>
      <c r="D124" s="119"/>
      <c r="E124" s="119"/>
      <c r="F124" s="119"/>
      <c r="G124" s="113"/>
      <c r="H124" s="130"/>
      <c r="I124" s="130"/>
      <c r="J124" s="130"/>
      <c r="K124" s="130"/>
      <c r="L124" s="130"/>
      <c r="M124" s="130"/>
      <c r="N124" s="131"/>
      <c r="O124" s="131"/>
      <c r="P124" s="131"/>
      <c r="Q124" s="131"/>
      <c r="R124" s="131"/>
      <c r="S124" s="131"/>
      <c r="T124" s="131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19"/>
      <c r="AE124" s="119"/>
      <c r="AF124" s="119"/>
      <c r="AG124" s="119"/>
      <c r="AH124" s="50" t="n">
        <f aca="false">SUM(D124:AG124)</f>
        <v>0</v>
      </c>
      <c r="AI124" s="49"/>
      <c r="AJ124" s="60" t="n">
        <f aca="false">SUM(G124:M124)*10.25+SUM(N124:T124)*10.7+SUM(U124:AC124)*11.5</f>
        <v>0</v>
      </c>
    </row>
    <row r="125" customFormat="false" ht="14.25" hidden="false" customHeight="true" outlineLevel="0" collapsed="false">
      <c r="A125" s="117" t="n">
        <v>70</v>
      </c>
      <c r="B125" s="117" t="s">
        <v>38</v>
      </c>
      <c r="C125" s="117" t="s">
        <v>88</v>
      </c>
      <c r="D125" s="119"/>
      <c r="E125" s="119"/>
      <c r="F125" s="119"/>
      <c r="G125" s="113"/>
      <c r="H125" s="130"/>
      <c r="I125" s="130"/>
      <c r="J125" s="130"/>
      <c r="K125" s="130"/>
      <c r="L125" s="130"/>
      <c r="M125" s="130"/>
      <c r="N125" s="131"/>
      <c r="O125" s="131"/>
      <c r="P125" s="131"/>
      <c r="Q125" s="131"/>
      <c r="R125" s="131"/>
      <c r="S125" s="131"/>
      <c r="T125" s="131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19"/>
      <c r="AE125" s="119"/>
      <c r="AF125" s="119"/>
      <c r="AG125" s="119"/>
      <c r="AH125" s="50" t="n">
        <f aca="false">SUM(D125:AG125)</f>
        <v>0</v>
      </c>
      <c r="AI125" s="49"/>
      <c r="AJ125" s="60" t="n">
        <f aca="false">SUM(G125:M125)*10.25+SUM(N125:T125)*10.7+SUM(U125:AC125)*11.5</f>
        <v>0</v>
      </c>
    </row>
    <row r="126" customFormat="false" ht="14.25" hidden="false" customHeight="true" outlineLevel="0" collapsed="false">
      <c r="A126" s="117" t="n">
        <v>70</v>
      </c>
      <c r="B126" s="117" t="s">
        <v>38</v>
      </c>
      <c r="C126" s="117" t="s">
        <v>36</v>
      </c>
      <c r="D126" s="119"/>
      <c r="E126" s="119"/>
      <c r="F126" s="119"/>
      <c r="G126" s="113"/>
      <c r="H126" s="130"/>
      <c r="I126" s="130"/>
      <c r="J126" s="130"/>
      <c r="K126" s="130"/>
      <c r="L126" s="130"/>
      <c r="M126" s="130"/>
      <c r="N126" s="131"/>
      <c r="O126" s="131"/>
      <c r="P126" s="131"/>
      <c r="Q126" s="131"/>
      <c r="R126" s="131"/>
      <c r="S126" s="131"/>
      <c r="T126" s="131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19"/>
      <c r="AE126" s="119"/>
      <c r="AF126" s="119"/>
      <c r="AG126" s="119"/>
      <c r="AH126" s="50" t="n">
        <f aca="false">SUM(D126:AG126)</f>
        <v>0</v>
      </c>
      <c r="AI126" s="49"/>
      <c r="AJ126" s="60" t="n">
        <f aca="false">SUM(G126:M126)*10.25+SUM(N126:T126)*10.7+SUM(U126:AC126)*11.5</f>
        <v>0</v>
      </c>
    </row>
    <row r="127" customFormat="false" ht="14.25" hidden="false" customHeight="true" outlineLevel="0" collapsed="false">
      <c r="A127" s="117"/>
      <c r="B127" s="117"/>
      <c r="C127" s="117"/>
      <c r="D127" s="119"/>
      <c r="E127" s="119"/>
      <c r="F127" s="119"/>
      <c r="G127" s="113"/>
      <c r="H127" s="130"/>
      <c r="I127" s="130"/>
      <c r="J127" s="130"/>
      <c r="K127" s="130"/>
      <c r="L127" s="130"/>
      <c r="M127" s="130"/>
      <c r="N127" s="131"/>
      <c r="O127" s="131"/>
      <c r="P127" s="131"/>
      <c r="Q127" s="131"/>
      <c r="R127" s="131"/>
      <c r="S127" s="131"/>
      <c r="T127" s="131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19"/>
      <c r="AE127" s="119"/>
      <c r="AF127" s="119"/>
      <c r="AG127" s="119"/>
      <c r="AH127" s="50"/>
      <c r="AI127" s="120"/>
      <c r="AJ127" s="120"/>
    </row>
    <row r="128" customFormat="false" ht="14.25" hidden="false" customHeight="true" outlineLevel="0" collapsed="false">
      <c r="A128" s="133" t="n">
        <v>70</v>
      </c>
      <c r="B128" s="133" t="s">
        <v>89</v>
      </c>
      <c r="C128" s="134"/>
      <c r="D128" s="135"/>
      <c r="E128" s="135"/>
      <c r="F128" s="135"/>
      <c r="G128" s="141"/>
      <c r="H128" s="141"/>
      <c r="I128" s="100" t="n">
        <v>10.45</v>
      </c>
      <c r="J128" s="100"/>
      <c r="K128" s="141"/>
      <c r="L128" s="141"/>
      <c r="M128" s="141"/>
      <c r="N128" s="142"/>
      <c r="O128" s="103" t="n">
        <v>10.7</v>
      </c>
      <c r="P128" s="103"/>
      <c r="Q128" s="142"/>
      <c r="R128" s="142"/>
      <c r="S128" s="142"/>
      <c r="T128" s="142"/>
      <c r="U128" s="143"/>
      <c r="V128" s="143"/>
      <c r="W128" s="143"/>
      <c r="X128" s="105" t="n">
        <v>11.5</v>
      </c>
      <c r="Y128" s="105"/>
      <c r="Z128" s="143"/>
      <c r="AA128" s="143"/>
      <c r="AB128" s="143"/>
      <c r="AC128" s="143"/>
      <c r="AD128" s="135"/>
      <c r="AE128" s="135"/>
      <c r="AF128" s="135"/>
      <c r="AG128" s="135"/>
      <c r="AH128" s="139"/>
      <c r="AI128" s="139"/>
      <c r="AJ128" s="140"/>
    </row>
    <row r="129" customFormat="false" ht="14.25" hidden="false" customHeight="true" outlineLevel="0" collapsed="false">
      <c r="A129" s="135" t="n">
        <v>70</v>
      </c>
      <c r="B129" s="135" t="s">
        <v>89</v>
      </c>
      <c r="C129" s="135" t="s">
        <v>42</v>
      </c>
      <c r="D129" s="144"/>
      <c r="E129" s="144"/>
      <c r="F129" s="144"/>
      <c r="G129" s="145"/>
      <c r="H129" s="145"/>
      <c r="I129" s="145"/>
      <c r="J129" s="145"/>
      <c r="K129" s="145"/>
      <c r="L129" s="145"/>
      <c r="M129" s="145"/>
      <c r="N129" s="146"/>
      <c r="O129" s="146"/>
      <c r="P129" s="146"/>
      <c r="Q129" s="146"/>
      <c r="R129" s="146"/>
      <c r="S129" s="146"/>
      <c r="T129" s="146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4"/>
      <c r="AE129" s="144"/>
      <c r="AF129" s="144"/>
      <c r="AG129" s="144"/>
      <c r="AH129" s="148"/>
      <c r="AI129" s="148"/>
      <c r="AJ129" s="60" t="n">
        <f aca="false">SUM(G129:M129)*10.25+SUM(N129:T129)*10.7+SUM(U129:AC129)*11.5</f>
        <v>0</v>
      </c>
    </row>
    <row r="130" customFormat="false" ht="14.25" hidden="false" customHeight="true" outlineLevel="0" collapsed="false">
      <c r="A130" s="135" t="n">
        <v>70</v>
      </c>
      <c r="B130" s="135" t="s">
        <v>89</v>
      </c>
      <c r="C130" s="135" t="s">
        <v>90</v>
      </c>
      <c r="D130" s="144"/>
      <c r="E130" s="144"/>
      <c r="F130" s="144"/>
      <c r="G130" s="145"/>
      <c r="H130" s="145"/>
      <c r="I130" s="145"/>
      <c r="J130" s="145"/>
      <c r="K130" s="145"/>
      <c r="L130" s="145"/>
      <c r="M130" s="145"/>
      <c r="N130" s="146"/>
      <c r="O130" s="146"/>
      <c r="P130" s="146"/>
      <c r="Q130" s="146"/>
      <c r="R130" s="146"/>
      <c r="S130" s="146"/>
      <c r="T130" s="146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4"/>
      <c r="AE130" s="144"/>
      <c r="AF130" s="144"/>
      <c r="AG130" s="144"/>
      <c r="AH130" s="148"/>
      <c r="AI130" s="148"/>
      <c r="AJ130" s="60" t="n">
        <f aca="false">SUM(G130:M130)*10.25+SUM(N130:T130)*10.7+SUM(U130:AC130)*11.5</f>
        <v>0</v>
      </c>
    </row>
    <row r="131" customFormat="false" ht="14.25" hidden="false" customHeight="true" outlineLevel="0" collapsed="false">
      <c r="A131" s="135" t="n">
        <v>70</v>
      </c>
      <c r="B131" s="135" t="s">
        <v>89</v>
      </c>
      <c r="C131" s="135" t="s">
        <v>34</v>
      </c>
      <c r="D131" s="144"/>
      <c r="E131" s="144"/>
      <c r="F131" s="144"/>
      <c r="G131" s="145"/>
      <c r="H131" s="145"/>
      <c r="I131" s="145"/>
      <c r="J131" s="145"/>
      <c r="K131" s="145"/>
      <c r="L131" s="145"/>
      <c r="M131" s="145"/>
      <c r="N131" s="146"/>
      <c r="O131" s="146"/>
      <c r="P131" s="146"/>
      <c r="Q131" s="146"/>
      <c r="R131" s="146"/>
      <c r="S131" s="146"/>
      <c r="T131" s="146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4"/>
      <c r="AE131" s="144"/>
      <c r="AF131" s="144"/>
      <c r="AG131" s="144"/>
      <c r="AH131" s="148"/>
      <c r="AI131" s="148"/>
      <c r="AJ131" s="60" t="n">
        <f aca="false">SUM(G131:M131)*10.25+SUM(N131:T131)*10.7+SUM(U131:AC131)*11.5</f>
        <v>0</v>
      </c>
    </row>
    <row r="132" customFormat="false" ht="14.25" hidden="false" customHeight="true" outlineLevel="0" collapsed="false">
      <c r="A132" s="135" t="n">
        <v>70</v>
      </c>
      <c r="B132" s="135" t="s">
        <v>89</v>
      </c>
      <c r="C132" s="135" t="s">
        <v>72</v>
      </c>
      <c r="D132" s="144"/>
      <c r="E132" s="144"/>
      <c r="F132" s="144"/>
      <c r="G132" s="145"/>
      <c r="H132" s="145"/>
      <c r="I132" s="145"/>
      <c r="J132" s="145"/>
      <c r="K132" s="145"/>
      <c r="L132" s="145"/>
      <c r="M132" s="145"/>
      <c r="N132" s="146"/>
      <c r="O132" s="146"/>
      <c r="P132" s="146"/>
      <c r="Q132" s="146"/>
      <c r="R132" s="146"/>
      <c r="S132" s="146"/>
      <c r="T132" s="146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4"/>
      <c r="AE132" s="144"/>
      <c r="AF132" s="144"/>
      <c r="AG132" s="144"/>
      <c r="AH132" s="148"/>
      <c r="AI132" s="148"/>
      <c r="AJ132" s="60" t="n">
        <f aca="false">SUM(G132:M132)*10.25+SUM(N132:T132)*10.7+SUM(U132:AC132)*11.5</f>
        <v>0</v>
      </c>
    </row>
    <row r="133" customFormat="false" ht="14.25" hidden="false" customHeight="true" outlineLevel="0" collapsed="false">
      <c r="A133" s="144"/>
      <c r="B133" s="144"/>
      <c r="C133" s="144"/>
      <c r="D133" s="144"/>
      <c r="E133" s="144"/>
      <c r="F133" s="144"/>
      <c r="G133" s="145"/>
      <c r="H133" s="145"/>
      <c r="I133" s="145"/>
      <c r="J133" s="145"/>
      <c r="K133" s="145"/>
      <c r="L133" s="145"/>
      <c r="M133" s="145"/>
      <c r="N133" s="146"/>
      <c r="O133" s="146"/>
      <c r="P133" s="146"/>
      <c r="Q133" s="146"/>
      <c r="R133" s="146"/>
      <c r="S133" s="146"/>
      <c r="T133" s="146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4"/>
      <c r="AE133" s="144"/>
      <c r="AF133" s="144"/>
      <c r="AG133" s="144"/>
      <c r="AH133" s="148"/>
      <c r="AI133" s="148"/>
      <c r="AJ133" s="149"/>
    </row>
    <row r="134" customFormat="false" ht="14.25" hidden="false" customHeight="true" outlineLevel="0" collapsed="false">
      <c r="A134" s="28" t="s">
        <v>15</v>
      </c>
      <c r="B134" s="28" t="s">
        <v>16</v>
      </c>
      <c r="C134" s="28" t="s">
        <v>17</v>
      </c>
      <c r="D134" s="128" t="n">
        <v>18</v>
      </c>
      <c r="E134" s="129" t="n">
        <v>19</v>
      </c>
      <c r="F134" s="129" t="n">
        <v>20</v>
      </c>
      <c r="G134" s="129" t="n">
        <v>21</v>
      </c>
      <c r="H134" s="129" t="n">
        <v>22</v>
      </c>
      <c r="I134" s="129" t="n">
        <v>23</v>
      </c>
      <c r="J134" s="129" t="n">
        <v>24</v>
      </c>
      <c r="K134" s="129" t="n">
        <v>25</v>
      </c>
      <c r="L134" s="129" t="n">
        <v>26</v>
      </c>
      <c r="M134" s="129" t="n">
        <v>27</v>
      </c>
      <c r="N134" s="129" t="n">
        <v>28</v>
      </c>
      <c r="O134" s="129" t="n">
        <v>29</v>
      </c>
      <c r="P134" s="129" t="n">
        <v>30</v>
      </c>
      <c r="Q134" s="129" t="n">
        <v>31</v>
      </c>
      <c r="R134" s="129" t="n">
        <v>32</v>
      </c>
      <c r="S134" s="129" t="n">
        <v>33</v>
      </c>
      <c r="T134" s="129" t="n">
        <v>34</v>
      </c>
      <c r="U134" s="129" t="n">
        <v>35</v>
      </c>
      <c r="V134" s="129" t="n">
        <v>36</v>
      </c>
      <c r="W134" s="129" t="n">
        <v>37</v>
      </c>
      <c r="X134" s="129" t="n">
        <v>38</v>
      </c>
      <c r="Y134" s="129" t="n">
        <v>39</v>
      </c>
      <c r="Z134" s="129" t="n">
        <v>40</v>
      </c>
      <c r="AA134" s="129" t="n">
        <v>41</v>
      </c>
      <c r="AB134" s="129" t="n">
        <v>42</v>
      </c>
      <c r="AC134" s="129" t="n">
        <v>43</v>
      </c>
      <c r="AD134" s="129" t="n">
        <v>44</v>
      </c>
      <c r="AE134" s="129" t="n">
        <v>45</v>
      </c>
      <c r="AF134" s="129" t="n">
        <v>46</v>
      </c>
      <c r="AG134" s="129" t="n">
        <v>47</v>
      </c>
      <c r="AH134" s="30" t="s">
        <v>18</v>
      </c>
      <c r="AI134" s="30" t="s">
        <v>19</v>
      </c>
      <c r="AJ134" s="31" t="s">
        <v>20</v>
      </c>
    </row>
    <row r="135" customFormat="false" ht="14.25" hidden="false" customHeight="true" outlineLevel="0" collapsed="false">
      <c r="A135" s="126" t="n">
        <v>70</v>
      </c>
      <c r="B135" s="126" t="s">
        <v>91</v>
      </c>
      <c r="C135" s="117"/>
      <c r="D135" s="97"/>
      <c r="E135" s="97"/>
      <c r="F135" s="97"/>
      <c r="G135" s="98"/>
      <c r="H135" s="99"/>
      <c r="I135" s="100" t="n">
        <v>11.25</v>
      </c>
      <c r="J135" s="100"/>
      <c r="K135" s="101"/>
      <c r="L135" s="101"/>
      <c r="M135" s="101"/>
      <c r="N135" s="102"/>
      <c r="O135" s="102"/>
      <c r="P135" s="103" t="n">
        <v>12.15</v>
      </c>
      <c r="Q135" s="103"/>
      <c r="R135" s="102"/>
      <c r="S135" s="102"/>
      <c r="T135" s="102"/>
      <c r="U135" s="104"/>
      <c r="V135" s="104"/>
      <c r="W135" s="104"/>
      <c r="X135" s="105" t="n">
        <v>13.05</v>
      </c>
      <c r="Y135" s="105"/>
      <c r="Z135" s="106"/>
      <c r="AA135" s="106"/>
      <c r="AB135" s="106"/>
      <c r="AC135" s="106"/>
      <c r="AD135" s="97"/>
      <c r="AE135" s="97"/>
      <c r="AF135" s="97"/>
      <c r="AG135" s="97"/>
      <c r="AH135" s="120"/>
      <c r="AI135" s="120"/>
      <c r="AJ135" s="120"/>
    </row>
    <row r="136" customFormat="false" ht="14.25" hidden="false" customHeight="true" outlineLevel="0" collapsed="false">
      <c r="A136" s="117" t="n">
        <v>70</v>
      </c>
      <c r="B136" s="117" t="s">
        <v>91</v>
      </c>
      <c r="C136" s="118" t="s">
        <v>28</v>
      </c>
      <c r="D136" s="119"/>
      <c r="E136" s="119"/>
      <c r="F136" s="119"/>
      <c r="G136" s="112"/>
      <c r="H136" s="113"/>
      <c r="I136" s="113"/>
      <c r="J136" s="113"/>
      <c r="K136" s="113"/>
      <c r="L136" s="113"/>
      <c r="M136" s="113"/>
      <c r="N136" s="114"/>
      <c r="O136" s="114"/>
      <c r="P136" s="114"/>
      <c r="Q136" s="114"/>
      <c r="R136" s="114"/>
      <c r="S136" s="114"/>
      <c r="T136" s="114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9"/>
      <c r="AE136" s="119"/>
      <c r="AF136" s="119"/>
      <c r="AG136" s="119"/>
      <c r="AH136" s="50" t="n">
        <f aca="false">SUM(D136:AG136)</f>
        <v>0</v>
      </c>
      <c r="AI136" s="120"/>
      <c r="AJ136" s="60" t="n">
        <f aca="false">SUM(G136:M136)*11.25+SUM(N136:T136)*12.15+SUM(U136:AC136)*13.05</f>
        <v>0</v>
      </c>
    </row>
    <row r="137" customFormat="false" ht="14.25" hidden="false" customHeight="true" outlineLevel="0" collapsed="false">
      <c r="A137" s="117" t="n">
        <v>70</v>
      </c>
      <c r="B137" s="117" t="s">
        <v>91</v>
      </c>
      <c r="C137" s="118" t="s">
        <v>63</v>
      </c>
      <c r="D137" s="119"/>
      <c r="E137" s="119"/>
      <c r="F137" s="119"/>
      <c r="G137" s="112"/>
      <c r="H137" s="113"/>
      <c r="I137" s="113"/>
      <c r="J137" s="113"/>
      <c r="K137" s="113"/>
      <c r="L137" s="113"/>
      <c r="M137" s="113"/>
      <c r="N137" s="114"/>
      <c r="O137" s="114"/>
      <c r="P137" s="114"/>
      <c r="Q137" s="114"/>
      <c r="R137" s="114"/>
      <c r="S137" s="114"/>
      <c r="T137" s="114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9"/>
      <c r="AE137" s="119"/>
      <c r="AF137" s="119"/>
      <c r="AG137" s="119"/>
      <c r="AH137" s="50" t="n">
        <f aca="false">SUM(D137:AG137)</f>
        <v>0</v>
      </c>
      <c r="AI137" s="120"/>
      <c r="AJ137" s="60" t="n">
        <f aca="false">SUM(G137:M137)*11.25+SUM(N137:T137)*12.15+SUM(U137:AC137)*13.05</f>
        <v>0</v>
      </c>
    </row>
    <row r="138" customFormat="false" ht="14.25" hidden="false" customHeight="true" outlineLevel="0" collapsed="false">
      <c r="A138" s="117"/>
      <c r="B138" s="117" t="s">
        <v>91</v>
      </c>
      <c r="C138" s="118" t="s">
        <v>70</v>
      </c>
      <c r="D138" s="119"/>
      <c r="E138" s="119"/>
      <c r="F138" s="119"/>
      <c r="G138" s="112"/>
      <c r="H138" s="113"/>
      <c r="I138" s="113"/>
      <c r="J138" s="113"/>
      <c r="K138" s="113"/>
      <c r="L138" s="113"/>
      <c r="M138" s="113"/>
      <c r="N138" s="114"/>
      <c r="O138" s="114"/>
      <c r="P138" s="114"/>
      <c r="Q138" s="114"/>
      <c r="R138" s="114"/>
      <c r="S138" s="114"/>
      <c r="T138" s="114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9"/>
      <c r="AE138" s="119"/>
      <c r="AF138" s="119"/>
      <c r="AG138" s="119"/>
      <c r="AH138" s="50" t="n">
        <f aca="false">SUM(D138:AG138)</f>
        <v>0</v>
      </c>
      <c r="AI138" s="120"/>
      <c r="AJ138" s="60" t="n">
        <f aca="false">SUM(G138:M138)*11.25+SUM(N138:T138)*12.15+SUM(U138:AC138)*13.05</f>
        <v>0</v>
      </c>
    </row>
    <row r="139" customFormat="false" ht="14.25" hidden="false" customHeight="true" outlineLevel="0" collapsed="false">
      <c r="A139" s="117" t="n">
        <v>70</v>
      </c>
      <c r="B139" s="117" t="s">
        <v>91</v>
      </c>
      <c r="C139" s="118" t="s">
        <v>92</v>
      </c>
      <c r="D139" s="119"/>
      <c r="E139" s="119"/>
      <c r="F139" s="119"/>
      <c r="G139" s="112"/>
      <c r="H139" s="113"/>
      <c r="I139" s="113"/>
      <c r="J139" s="113"/>
      <c r="K139" s="113"/>
      <c r="L139" s="113"/>
      <c r="M139" s="113"/>
      <c r="N139" s="114"/>
      <c r="O139" s="114"/>
      <c r="P139" s="114"/>
      <c r="Q139" s="114"/>
      <c r="R139" s="114"/>
      <c r="S139" s="114"/>
      <c r="T139" s="114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9"/>
      <c r="AE139" s="119"/>
      <c r="AF139" s="119"/>
      <c r="AG139" s="119"/>
      <c r="AH139" s="50" t="n">
        <f aca="false">SUM(D139:AG139)</f>
        <v>0</v>
      </c>
      <c r="AI139" s="120"/>
      <c r="AJ139" s="60" t="n">
        <f aca="false">SUM(G139:M139)*11.25+SUM(N139:T139)*12.15+SUM(U139:AC139)*13.05</f>
        <v>0</v>
      </c>
    </row>
    <row r="140" customFormat="false" ht="14.25" hidden="false" customHeight="true" outlineLevel="0" collapsed="false">
      <c r="A140" s="117" t="n">
        <v>70</v>
      </c>
      <c r="B140" s="117" t="s">
        <v>91</v>
      </c>
      <c r="C140" s="118" t="s">
        <v>49</v>
      </c>
      <c r="D140" s="119"/>
      <c r="E140" s="119"/>
      <c r="F140" s="119"/>
      <c r="G140" s="112"/>
      <c r="H140" s="113"/>
      <c r="I140" s="113"/>
      <c r="J140" s="113"/>
      <c r="K140" s="113"/>
      <c r="L140" s="113"/>
      <c r="M140" s="113"/>
      <c r="N140" s="114"/>
      <c r="O140" s="114"/>
      <c r="P140" s="114"/>
      <c r="Q140" s="114"/>
      <c r="R140" s="114"/>
      <c r="S140" s="114"/>
      <c r="T140" s="114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9"/>
      <c r="AE140" s="119"/>
      <c r="AF140" s="119"/>
      <c r="AG140" s="119"/>
      <c r="AH140" s="50" t="n">
        <f aca="false">SUM(D140:AG140)</f>
        <v>0</v>
      </c>
      <c r="AI140" s="120"/>
      <c r="AJ140" s="60" t="n">
        <f aca="false">SUM(G140:M140)*11.25+SUM(N140:T140)*12.15+SUM(U140:AC140)*13.05</f>
        <v>0</v>
      </c>
    </row>
    <row r="141" customFormat="false" ht="14.25" hidden="false" customHeight="true" outlineLevel="0" collapsed="false">
      <c r="A141" s="117" t="n">
        <v>70</v>
      </c>
      <c r="B141" s="117" t="s">
        <v>91</v>
      </c>
      <c r="C141" s="118" t="s">
        <v>93</v>
      </c>
      <c r="D141" s="119"/>
      <c r="E141" s="119"/>
      <c r="F141" s="119"/>
      <c r="G141" s="113"/>
      <c r="H141" s="130"/>
      <c r="I141" s="130"/>
      <c r="J141" s="130"/>
      <c r="K141" s="130"/>
      <c r="L141" s="130"/>
      <c r="M141" s="130"/>
      <c r="N141" s="131"/>
      <c r="O141" s="131"/>
      <c r="P141" s="131"/>
      <c r="Q141" s="131"/>
      <c r="R141" s="131"/>
      <c r="S141" s="131"/>
      <c r="T141" s="131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19"/>
      <c r="AE141" s="119"/>
      <c r="AF141" s="119"/>
      <c r="AG141" s="119"/>
      <c r="AH141" s="50" t="n">
        <f aca="false">SUM(D141:AG141)</f>
        <v>0</v>
      </c>
      <c r="AI141" s="120"/>
      <c r="AJ141" s="60" t="n">
        <f aca="false">SUM(G141:M141)*11.25+SUM(N141:T141)*12.15+SUM(U141:AC141)*13.05</f>
        <v>0</v>
      </c>
    </row>
    <row r="142" customFormat="false" ht="14.25" hidden="false" customHeight="true" outlineLevel="0" collapsed="false">
      <c r="A142" s="117"/>
      <c r="B142" s="117"/>
      <c r="C142" s="118"/>
      <c r="D142" s="119"/>
      <c r="E142" s="119"/>
      <c r="F142" s="119"/>
      <c r="G142" s="113"/>
      <c r="H142" s="130"/>
      <c r="I142" s="130"/>
      <c r="J142" s="130"/>
      <c r="K142" s="130"/>
      <c r="L142" s="130"/>
      <c r="M142" s="130"/>
      <c r="N142" s="131"/>
      <c r="O142" s="131"/>
      <c r="P142" s="131"/>
      <c r="Q142" s="131"/>
      <c r="R142" s="131"/>
      <c r="S142" s="131"/>
      <c r="T142" s="131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19"/>
      <c r="AE142" s="119"/>
      <c r="AF142" s="119"/>
      <c r="AG142" s="119"/>
      <c r="AH142" s="50" t="n">
        <f aca="false">SUM(D142:AG142)</f>
        <v>0</v>
      </c>
      <c r="AI142" s="120"/>
      <c r="AJ142" s="60" t="n">
        <f aca="false">SUM(G142:M142)*11.25+SUM(N142:T142)*12.15+SUM(U142:AC142)*13.05</f>
        <v>0</v>
      </c>
    </row>
    <row r="143" customFormat="false" ht="14.25" hidden="false" customHeight="true" outlineLevel="0" collapsed="false">
      <c r="A143" s="126" t="n">
        <v>70</v>
      </c>
      <c r="B143" s="126" t="s">
        <v>94</v>
      </c>
      <c r="C143" s="117"/>
      <c r="D143" s="97"/>
      <c r="E143" s="97"/>
      <c r="F143" s="97"/>
      <c r="G143" s="98"/>
      <c r="H143" s="99"/>
      <c r="I143" s="100" t="n">
        <v>12.1</v>
      </c>
      <c r="J143" s="100"/>
      <c r="K143" s="101"/>
      <c r="L143" s="101"/>
      <c r="M143" s="101"/>
      <c r="N143" s="102"/>
      <c r="O143" s="102"/>
      <c r="P143" s="103" t="n">
        <v>13</v>
      </c>
      <c r="Q143" s="103"/>
      <c r="R143" s="102"/>
      <c r="S143" s="102"/>
      <c r="T143" s="102"/>
      <c r="U143" s="104"/>
      <c r="V143" s="104"/>
      <c r="W143" s="104"/>
      <c r="X143" s="105" t="n">
        <v>13.9</v>
      </c>
      <c r="Y143" s="105"/>
      <c r="Z143" s="106"/>
      <c r="AA143" s="106"/>
      <c r="AB143" s="106"/>
      <c r="AC143" s="106"/>
      <c r="AD143" s="119"/>
      <c r="AE143" s="119"/>
      <c r="AF143" s="119"/>
      <c r="AG143" s="119"/>
      <c r="AH143" s="120"/>
      <c r="AI143" s="120"/>
      <c r="AJ143" s="120"/>
    </row>
    <row r="144" customFormat="false" ht="14.25" hidden="false" customHeight="true" outlineLevel="0" collapsed="false">
      <c r="A144" s="117" t="n">
        <v>70</v>
      </c>
      <c r="B144" s="117" t="s">
        <v>94</v>
      </c>
      <c r="C144" s="117" t="s">
        <v>28</v>
      </c>
      <c r="D144" s="119"/>
      <c r="E144" s="119"/>
      <c r="F144" s="119"/>
      <c r="G144" s="112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9"/>
      <c r="AE144" s="119"/>
      <c r="AF144" s="119"/>
      <c r="AG144" s="119"/>
      <c r="AH144" s="50" t="n">
        <f aca="false">SUM(D144:AG144)</f>
        <v>0</v>
      </c>
      <c r="AI144" s="120"/>
      <c r="AJ144" s="60" t="n">
        <f aca="false">SUM(G144:M144)*12.1+SUM(N144:T144)*13+SUM(U144:AC144)*13.9</f>
        <v>0</v>
      </c>
    </row>
    <row r="145" customFormat="false" ht="14.25" hidden="false" customHeight="true" outlineLevel="0" collapsed="false">
      <c r="A145" s="117" t="n">
        <v>70</v>
      </c>
      <c r="B145" s="117" t="s">
        <v>94</v>
      </c>
      <c r="C145" s="117" t="s">
        <v>63</v>
      </c>
      <c r="D145" s="119"/>
      <c r="E145" s="119"/>
      <c r="F145" s="119"/>
      <c r="G145" s="112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9"/>
      <c r="AE145" s="119"/>
      <c r="AF145" s="119"/>
      <c r="AG145" s="119"/>
      <c r="AH145" s="50" t="n">
        <f aca="false">SUM(D145:AG145)</f>
        <v>0</v>
      </c>
      <c r="AI145" s="120"/>
      <c r="AJ145" s="60" t="n">
        <f aca="false">SUM(G145:M145)*11.4+SUM(N145:T145)*11.6+SUM(U145:AC145)*11.8</f>
        <v>0</v>
      </c>
    </row>
    <row r="146" customFormat="false" ht="14.25" hidden="false" customHeight="true" outlineLevel="0" collapsed="false">
      <c r="A146" s="117" t="n">
        <v>70</v>
      </c>
      <c r="B146" s="117" t="s">
        <v>94</v>
      </c>
      <c r="C146" s="117" t="s">
        <v>70</v>
      </c>
      <c r="D146" s="119"/>
      <c r="E146" s="119"/>
      <c r="F146" s="119"/>
      <c r="G146" s="112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9"/>
      <c r="AE146" s="119"/>
      <c r="AF146" s="119"/>
      <c r="AG146" s="119"/>
      <c r="AH146" s="50" t="n">
        <f aca="false">SUM(D146:AG146)</f>
        <v>0</v>
      </c>
      <c r="AI146" s="120"/>
      <c r="AJ146" s="60" t="n">
        <f aca="false">SUM(G146:M146)*11.4+SUM(N146:T146)*11.6+SUM(U146:AC146)*11.8</f>
        <v>0</v>
      </c>
    </row>
    <row r="147" customFormat="false" ht="14.25" hidden="false" customHeight="true" outlineLevel="0" collapsed="false">
      <c r="A147" s="117" t="n">
        <v>70</v>
      </c>
      <c r="B147" s="117" t="s">
        <v>94</v>
      </c>
      <c r="C147" s="117" t="s">
        <v>92</v>
      </c>
      <c r="D147" s="119"/>
      <c r="E147" s="119"/>
      <c r="F147" s="119"/>
      <c r="G147" s="112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9"/>
      <c r="AE147" s="119"/>
      <c r="AF147" s="119"/>
      <c r="AG147" s="119"/>
      <c r="AH147" s="50" t="n">
        <f aca="false">SUM(D147:AG147)</f>
        <v>0</v>
      </c>
      <c r="AI147" s="120"/>
      <c r="AJ147" s="60" t="n">
        <f aca="false">SUM(G147:M147)*11.4+SUM(N147:T147)*11.6+SUM(U147:AC147)*11.8</f>
        <v>0</v>
      </c>
    </row>
    <row r="148" customFormat="false" ht="14.25" hidden="false" customHeight="true" outlineLevel="0" collapsed="false">
      <c r="A148" s="117" t="n">
        <v>70</v>
      </c>
      <c r="B148" s="117" t="s">
        <v>94</v>
      </c>
      <c r="C148" s="117" t="s">
        <v>49</v>
      </c>
      <c r="D148" s="119"/>
      <c r="E148" s="119"/>
      <c r="F148" s="119"/>
      <c r="G148" s="112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9"/>
      <c r="AE148" s="119"/>
      <c r="AF148" s="119"/>
      <c r="AG148" s="119"/>
      <c r="AH148" s="50" t="n">
        <f aca="false">SUM(D148:AG148)</f>
        <v>0</v>
      </c>
      <c r="AI148" s="120"/>
      <c r="AJ148" s="60" t="n">
        <f aca="false">SUM(G148:M148)*11.4+SUM(N148:T148)*11.6+SUM(U148:AC148)*11.8</f>
        <v>0</v>
      </c>
    </row>
    <row r="149" customFormat="false" ht="14.25" hidden="false" customHeight="true" outlineLevel="0" collapsed="false">
      <c r="A149" s="117" t="n">
        <v>70</v>
      </c>
      <c r="B149" s="117" t="s">
        <v>94</v>
      </c>
      <c r="C149" s="150" t="s">
        <v>93</v>
      </c>
      <c r="D149" s="119"/>
      <c r="E149" s="119"/>
      <c r="F149" s="119"/>
      <c r="G149" s="113"/>
      <c r="H149" s="130"/>
      <c r="I149" s="130"/>
      <c r="J149" s="130"/>
      <c r="K149" s="130"/>
      <c r="L149" s="130"/>
      <c r="M149" s="130"/>
      <c r="N149" s="131"/>
      <c r="O149" s="131"/>
      <c r="P149" s="131"/>
      <c r="Q149" s="131"/>
      <c r="R149" s="131"/>
      <c r="S149" s="131"/>
      <c r="T149" s="131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19"/>
      <c r="AE149" s="119"/>
      <c r="AF149" s="119"/>
      <c r="AG149" s="119"/>
      <c r="AH149" s="50" t="n">
        <f aca="false">SUM(D149:AG149)</f>
        <v>0</v>
      </c>
      <c r="AI149" s="120"/>
      <c r="AJ149" s="60" t="n">
        <f aca="false">SUM(G149:M149)*10.75+SUM(N149:T149)*10.95+SUM(U149:AC149)*11.15</f>
        <v>0</v>
      </c>
    </row>
    <row r="150" customFormat="false" ht="14.25" hidden="false" customHeight="true" outlineLevel="0" collapsed="false">
      <c r="A150" s="117"/>
      <c r="B150" s="117"/>
      <c r="C150" s="117"/>
      <c r="D150" s="119"/>
      <c r="E150" s="119"/>
      <c r="F150" s="119"/>
      <c r="G150" s="151"/>
      <c r="H150" s="151"/>
      <c r="I150" s="151"/>
      <c r="J150" s="151"/>
      <c r="K150" s="151"/>
      <c r="L150" s="151"/>
      <c r="M150" s="151"/>
      <c r="N150" s="152"/>
      <c r="O150" s="152"/>
      <c r="P150" s="152"/>
      <c r="Q150" s="152"/>
      <c r="R150" s="152"/>
      <c r="S150" s="152"/>
      <c r="T150" s="152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19"/>
      <c r="AE150" s="119"/>
      <c r="AF150" s="119"/>
      <c r="AG150" s="119"/>
      <c r="AH150" s="50"/>
      <c r="AI150" s="120"/>
      <c r="AJ150" s="120"/>
    </row>
    <row r="151" customFormat="false" ht="14.25" hidden="false" customHeight="true" outlineLevel="0" collapsed="false">
      <c r="A151" s="154" t="n">
        <v>70</v>
      </c>
      <c r="B151" s="155"/>
      <c r="C151" s="95" t="s">
        <v>55</v>
      </c>
      <c r="D151" s="48" t="n">
        <f aca="false">SUM(D144:D150)+SUM(D136:D142)+SUM(D129:D133)+SUM(D120:D127)+SUM(D99:D117)+SUM(D94:D97)+SUM(D69:D92)</f>
        <v>0</v>
      </c>
      <c r="E151" s="48" t="n">
        <f aca="false">SUM(E144:E150)+SUM(E136:E142)+SUM(E129:E133)+SUM(E120:E127)+SUM(E99:E117)+SUM(E94:E97)+SUM(E69:E92)</f>
        <v>0</v>
      </c>
      <c r="F151" s="48" t="n">
        <f aca="false">SUM(F144:F150)+SUM(F136:F142)+SUM(F129:F133)+SUM(F120:F127)+SUM(F99:F117)+SUM(F94:F97)+SUM(F69:F92)</f>
        <v>0</v>
      </c>
      <c r="G151" s="48" t="n">
        <f aca="false">SUM(G144:G150)+SUM(G136:G142)+SUM(G129:G133)+SUM(G120:G127)+SUM(G99:G117)+SUM(G94:G97)+SUM(G69:G92)</f>
        <v>0</v>
      </c>
      <c r="H151" s="48" t="n">
        <f aca="false">SUM(H144:H150)+SUM(H136:H142)+SUM(H129:H133)+SUM(H120:H127)+SUM(H99:H117)+SUM(H94:H97)+SUM(H69:H92)</f>
        <v>0</v>
      </c>
      <c r="I151" s="48" t="n">
        <f aca="false">SUM(I144:I150)+SUM(I136:I142)+SUM(I129:I133)+SUM(I120:I127)+SUM(I99:I117)+SUM(I94:I97)+SUM(I69:I92)</f>
        <v>0</v>
      </c>
      <c r="J151" s="48" t="n">
        <f aca="false">SUM(J144:J150)+SUM(J136:J142)+SUM(J129:J133)+SUM(J120:J127)+SUM(J99:J117)+SUM(J94:J97)+SUM(J69:J92)</f>
        <v>0</v>
      </c>
      <c r="K151" s="48" t="n">
        <f aca="false">SUM(K144:K150)+SUM(K136:K142)+SUM(K129:K133)+SUM(K120:K127)+SUM(K99:K117)+SUM(K94:K97)+SUM(K69:K92)</f>
        <v>0</v>
      </c>
      <c r="L151" s="48" t="n">
        <f aca="false">SUM(L144:L150)+SUM(L136:L142)+SUM(L129:L133)+SUM(L120:L127)+SUM(L99:L117)+SUM(L94:L97)+SUM(L69:L92)</f>
        <v>0</v>
      </c>
      <c r="M151" s="48" t="n">
        <f aca="false">SUM(M144:M150)+SUM(M136:M142)+SUM(M129:M133)+SUM(M120:M127)+SUM(M99:M117)+SUM(M94:M97)+SUM(M69:M92)</f>
        <v>0</v>
      </c>
      <c r="N151" s="48" t="n">
        <f aca="false">SUM(N144:N150)+SUM(N136:N142)+SUM(N129:N133)+SUM(N120:N127)+SUM(N99:N117)+SUM(N94:N97)+SUM(N69:N92)</f>
        <v>0</v>
      </c>
      <c r="O151" s="48" t="n">
        <f aca="false">SUM(O144:O150)+SUM(O136:O142)+SUM(O129:O133)+SUM(O120:O127)+SUM(O99:O117)+SUM(O94:O97)+SUM(O69:O92)</f>
        <v>0</v>
      </c>
      <c r="P151" s="48" t="n">
        <f aca="false">SUM(P144:P150)+SUM(P136:P142)+SUM(P129:P133)+SUM(P120:P127)+SUM(P99:P117)+SUM(P94:P97)+SUM(P69:P92)</f>
        <v>0</v>
      </c>
      <c r="Q151" s="48" t="n">
        <f aca="false">SUM(Q144:Q150)+SUM(Q136:Q142)+SUM(Q129:Q133)+SUM(Q120:Q127)+SUM(Q99:Q117)+SUM(Q94:Q97)+SUM(Q69:Q92)</f>
        <v>0</v>
      </c>
      <c r="R151" s="48" t="n">
        <f aca="false">SUM(R144:R150)+SUM(R136:R142)+SUM(R129:R133)+SUM(R120:R127)+SUM(R99:R117)+SUM(R94:R97)+SUM(R69:R92)</f>
        <v>0</v>
      </c>
      <c r="S151" s="48" t="n">
        <f aca="false">SUM(S144:S150)+SUM(S136:S142)+SUM(S129:S133)+SUM(S120:S127)+SUM(S99:S117)+SUM(S94:S97)+SUM(S69:S92)</f>
        <v>0</v>
      </c>
      <c r="T151" s="48" t="n">
        <f aca="false">SUM(T144:T150)+SUM(T136:T142)+SUM(T129:T133)+SUM(T120:T127)+SUM(T99:T117)+SUM(T94:T97)+SUM(T69:T92)</f>
        <v>0</v>
      </c>
      <c r="U151" s="48" t="n">
        <f aca="false">SUM(U144:U150)+SUM(U136:U142)+SUM(U129:U133)+SUM(U120:U127)+SUM(U99:U117)+SUM(U94:U97)+SUM(U69:U92)</f>
        <v>0</v>
      </c>
      <c r="V151" s="48" t="n">
        <f aca="false">SUM(V144:V150)+SUM(V136:V142)+SUM(V129:V133)+SUM(V120:V127)+SUM(V99:V117)+SUM(V94:V97)+SUM(V69:V92)</f>
        <v>0</v>
      </c>
      <c r="W151" s="48" t="n">
        <f aca="false">SUM(W144:W150)+SUM(W136:W142)+SUM(W129:W133)+SUM(W120:W127)+SUM(W99:W117)+SUM(W94:W97)+SUM(W69:W92)</f>
        <v>0</v>
      </c>
      <c r="X151" s="48" t="n">
        <f aca="false">SUM(X144:X150)+SUM(X136:X142)+SUM(X129:X133)+SUM(X120:X127)+SUM(X99:X117)+SUM(X94:X97)+SUM(X69:X92)</f>
        <v>0</v>
      </c>
      <c r="Y151" s="48" t="n">
        <f aca="false">SUM(Y144:Y150)+SUM(Y136:Y142)+SUM(Y129:Y133)+SUM(Y120:Y127)+SUM(Y99:Y117)+SUM(Y94:Y97)+SUM(Y69:Y92)</f>
        <v>0</v>
      </c>
      <c r="Z151" s="48" t="n">
        <f aca="false">SUM(Z144:Z150)+SUM(Z136:Z142)+SUM(Z129:Z133)+SUM(Z120:Z127)+SUM(Z99:Z117)+SUM(Z94:Z97)+SUM(Z69:Z92)</f>
        <v>0</v>
      </c>
      <c r="AA151" s="48" t="n">
        <f aca="false">SUM(AA144:AA150)+SUM(AA136:AA142)+SUM(AA129:AA133)+SUM(AA120:AA127)+SUM(AA99:AA117)+SUM(AA94:AA97)+SUM(AA69:AA92)</f>
        <v>0</v>
      </c>
      <c r="AB151" s="48" t="n">
        <f aca="false">SUM(AB144:AB150)+SUM(AB136:AB142)+SUM(AB129:AB133)+SUM(AB120:AB127)+SUM(AB99:AB117)+SUM(AB94:AB97)+SUM(AB69:AB92)</f>
        <v>0</v>
      </c>
      <c r="AC151" s="48" t="n">
        <f aca="false">SUM(AC144:AC150)+SUM(AC136:AC142)+SUM(AC129:AC133)+SUM(AC120:AC127)+SUM(AC99:AC117)+SUM(AC94:AC97)+SUM(AC69:AC92)</f>
        <v>0</v>
      </c>
      <c r="AD151" s="48" t="n">
        <f aca="false">SUM(AD144:AD150)+SUM(AD136:AD142)+SUM(AD129:AD133)+SUM(AD120:AD127)+SUM(AD99:AD117)+SUM(AD94:AD97)+SUM(AD69:AD92)</f>
        <v>0</v>
      </c>
      <c r="AE151" s="48" t="n">
        <f aca="false">SUM(AE144:AE150)+SUM(AE136:AE142)+SUM(AE129:AE133)+SUM(AE120:AE127)+SUM(AE99:AE117)+SUM(AE94:AE97)+SUM(AE69:AE92)</f>
        <v>0</v>
      </c>
      <c r="AF151" s="48" t="n">
        <f aca="false">SUM(AF144:AF150)+SUM(AF136:AF142)+SUM(AF129:AF133)+SUM(AF120:AF127)+SUM(AF99:AF117)+SUM(AF94:AF97)+SUM(AF69:AF92)</f>
        <v>0</v>
      </c>
      <c r="AG151" s="48" t="n">
        <f aca="false">SUM(AG144:AG150)+SUM(AG136:AG142)+SUM(AG129:AG133)+SUM(AG120:AG127)+SUM(AG99:AG117)+SUM(AG94:AG97)+SUM(AG69:AG92)</f>
        <v>0</v>
      </c>
      <c r="AH151" s="50" t="n">
        <f aca="false">SUM(D151:AG151)</f>
        <v>0</v>
      </c>
      <c r="AI151" s="120"/>
      <c r="AJ151" s="156" t="n">
        <f aca="false">SUM(AJ69:AJ150)</f>
        <v>0</v>
      </c>
    </row>
    <row r="152" customFormat="false" ht="14.25" hidden="false" customHeight="true" outlineLevel="0" collapsed="false">
      <c r="A152" s="28" t="s">
        <v>15</v>
      </c>
      <c r="B152" s="28" t="s">
        <v>16</v>
      </c>
      <c r="C152" s="28" t="s">
        <v>17</v>
      </c>
      <c r="D152" s="157" t="n">
        <v>18</v>
      </c>
      <c r="E152" s="158" t="n">
        <v>19</v>
      </c>
      <c r="F152" s="158" t="n">
        <v>20</v>
      </c>
      <c r="G152" s="158" t="n">
        <v>21</v>
      </c>
      <c r="H152" s="158" t="n">
        <v>22</v>
      </c>
      <c r="I152" s="158" t="n">
        <v>23</v>
      </c>
      <c r="J152" s="158" t="n">
        <v>24</v>
      </c>
      <c r="K152" s="158" t="n">
        <v>25</v>
      </c>
      <c r="L152" s="158" t="n">
        <v>26</v>
      </c>
      <c r="M152" s="158" t="n">
        <v>27</v>
      </c>
      <c r="N152" s="158" t="n">
        <v>28</v>
      </c>
      <c r="O152" s="158" t="n">
        <v>29</v>
      </c>
      <c r="P152" s="158" t="n">
        <v>30</v>
      </c>
      <c r="Q152" s="158" t="n">
        <v>31</v>
      </c>
      <c r="R152" s="158" t="n">
        <v>32</v>
      </c>
      <c r="S152" s="158" t="n">
        <v>33</v>
      </c>
      <c r="T152" s="158" t="n">
        <v>34</v>
      </c>
      <c r="U152" s="158" t="n">
        <v>35</v>
      </c>
      <c r="V152" s="158" t="n">
        <v>36</v>
      </c>
      <c r="W152" s="158" t="n">
        <v>37</v>
      </c>
      <c r="X152" s="158" t="n">
        <v>38</v>
      </c>
      <c r="Y152" s="158" t="n">
        <v>39</v>
      </c>
      <c r="Z152" s="158" t="n">
        <v>40</v>
      </c>
      <c r="AA152" s="158" t="n">
        <v>41</v>
      </c>
      <c r="AB152" s="158" t="n">
        <v>42</v>
      </c>
      <c r="AC152" s="158" t="n">
        <v>43</v>
      </c>
      <c r="AD152" s="158" t="n">
        <v>44</v>
      </c>
      <c r="AE152" s="158" t="n">
        <v>45</v>
      </c>
      <c r="AF152" s="158" t="n">
        <v>46</v>
      </c>
      <c r="AG152" s="158" t="n">
        <v>47</v>
      </c>
      <c r="AH152" s="30" t="s">
        <v>18</v>
      </c>
      <c r="AI152" s="30" t="s">
        <v>19</v>
      </c>
      <c r="AJ152" s="31" t="s">
        <v>20</v>
      </c>
    </row>
    <row r="153" customFormat="false" ht="14.25" hidden="false" customHeight="true" outlineLevel="0" collapsed="false">
      <c r="A153" s="70" t="n">
        <v>76</v>
      </c>
      <c r="B153" s="70" t="s">
        <v>95</v>
      </c>
      <c r="C153" s="70" t="s">
        <v>96</v>
      </c>
      <c r="D153" s="97"/>
      <c r="E153" s="97"/>
      <c r="F153" s="97"/>
      <c r="G153" s="98"/>
      <c r="H153" s="99"/>
      <c r="I153" s="100" t="n">
        <v>10.45</v>
      </c>
      <c r="J153" s="100"/>
      <c r="K153" s="101"/>
      <c r="L153" s="101"/>
      <c r="M153" s="101"/>
      <c r="N153" s="102"/>
      <c r="O153" s="102"/>
      <c r="P153" s="103" t="n">
        <v>11.35</v>
      </c>
      <c r="Q153" s="103"/>
      <c r="R153" s="102"/>
      <c r="S153" s="102"/>
      <c r="T153" s="102"/>
      <c r="U153" s="104"/>
      <c r="V153" s="104"/>
      <c r="W153" s="104"/>
      <c r="X153" s="105" t="n">
        <v>12.25</v>
      </c>
      <c r="Y153" s="105"/>
      <c r="Z153" s="106"/>
      <c r="AA153" s="106"/>
      <c r="AB153" s="106"/>
      <c r="AC153" s="106"/>
      <c r="AD153" s="97"/>
      <c r="AE153" s="97"/>
      <c r="AF153" s="97"/>
      <c r="AG153" s="97"/>
      <c r="AH153" s="48"/>
      <c r="AI153" s="107"/>
      <c r="AJ153" s="50"/>
    </row>
    <row r="154" customFormat="false" ht="14.25" hidden="false" customHeight="true" outlineLevel="0" collapsed="false">
      <c r="A154" s="108"/>
      <c r="B154" s="109" t="s">
        <v>58</v>
      </c>
      <c r="C154" s="159" t="s">
        <v>59</v>
      </c>
      <c r="D154" s="111"/>
      <c r="E154" s="111"/>
      <c r="F154" s="111"/>
      <c r="G154" s="112"/>
      <c r="H154" s="113"/>
      <c r="I154" s="113"/>
      <c r="J154" s="113"/>
      <c r="K154" s="113"/>
      <c r="L154" s="113"/>
      <c r="M154" s="113"/>
      <c r="N154" s="114"/>
      <c r="O154" s="114"/>
      <c r="P154" s="114"/>
      <c r="Q154" s="114"/>
      <c r="R154" s="114"/>
      <c r="S154" s="114"/>
      <c r="T154" s="114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1"/>
      <c r="AE154" s="111"/>
      <c r="AF154" s="111"/>
      <c r="AG154" s="111"/>
      <c r="AH154" s="50" t="n">
        <f aca="false">SUM(D154:AG154)</f>
        <v>0</v>
      </c>
      <c r="AI154" s="116"/>
      <c r="AJ154" s="60" t="n">
        <f aca="false">SUM(G154:M154)*10.45+SUM(N154:T154)*11.35+SUM(U154:AC154)*12.25</f>
        <v>0</v>
      </c>
    </row>
    <row r="155" customFormat="false" ht="14.25" hidden="false" customHeight="true" outlineLevel="0" collapsed="false">
      <c r="A155" s="117"/>
      <c r="B155" s="109" t="s">
        <v>58</v>
      </c>
      <c r="C155" s="118" t="s">
        <v>25</v>
      </c>
      <c r="D155" s="119"/>
      <c r="E155" s="119"/>
      <c r="F155" s="119"/>
      <c r="G155" s="112"/>
      <c r="H155" s="113"/>
      <c r="I155" s="113"/>
      <c r="J155" s="113"/>
      <c r="K155" s="113"/>
      <c r="L155" s="113"/>
      <c r="M155" s="113"/>
      <c r="N155" s="114"/>
      <c r="O155" s="114"/>
      <c r="P155" s="114"/>
      <c r="Q155" s="114"/>
      <c r="R155" s="114"/>
      <c r="S155" s="114"/>
      <c r="T155" s="114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9"/>
      <c r="AE155" s="119"/>
      <c r="AF155" s="119"/>
      <c r="AG155" s="119"/>
      <c r="AH155" s="50" t="n">
        <f aca="false">SUM(D155:AG155)</f>
        <v>0</v>
      </c>
      <c r="AI155" s="120"/>
      <c r="AJ155" s="60" t="n">
        <f aca="false">SUM(G155:M155)*10.45+SUM(N155:T155)*11.35+SUM(U155:AC155)*12.25</f>
        <v>0</v>
      </c>
    </row>
    <row r="156" customFormat="false" ht="14.25" hidden="false" customHeight="true" outlineLevel="0" collapsed="false">
      <c r="A156" s="117"/>
      <c r="B156" s="109" t="s">
        <v>58</v>
      </c>
      <c r="C156" s="118" t="s">
        <v>28</v>
      </c>
      <c r="D156" s="119"/>
      <c r="E156" s="119"/>
      <c r="F156" s="119"/>
      <c r="G156" s="112"/>
      <c r="H156" s="113"/>
      <c r="I156" s="113"/>
      <c r="J156" s="113"/>
      <c r="K156" s="113"/>
      <c r="L156" s="113"/>
      <c r="M156" s="113"/>
      <c r="N156" s="114"/>
      <c r="O156" s="114"/>
      <c r="P156" s="114"/>
      <c r="Q156" s="114"/>
      <c r="R156" s="114"/>
      <c r="S156" s="114"/>
      <c r="T156" s="114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9"/>
      <c r="AE156" s="119"/>
      <c r="AF156" s="119"/>
      <c r="AG156" s="119"/>
      <c r="AH156" s="50" t="n">
        <f aca="false">SUM(D156:AG156)</f>
        <v>0</v>
      </c>
      <c r="AI156" s="120"/>
      <c r="AJ156" s="60" t="n">
        <f aca="false">SUM(G156:M156)*10.45+SUM(N156:T156)*11.35+SUM(U156:AC156)*12.25</f>
        <v>0</v>
      </c>
    </row>
    <row r="157" customFormat="false" ht="14.25" hidden="false" customHeight="true" outlineLevel="0" collapsed="false">
      <c r="A157" s="117" t="n">
        <v>76</v>
      </c>
      <c r="B157" s="109" t="s">
        <v>58</v>
      </c>
      <c r="C157" s="118" t="s">
        <v>60</v>
      </c>
      <c r="D157" s="119"/>
      <c r="E157" s="119"/>
      <c r="F157" s="119"/>
      <c r="G157" s="112"/>
      <c r="H157" s="113"/>
      <c r="I157" s="113"/>
      <c r="J157" s="113"/>
      <c r="K157" s="113"/>
      <c r="L157" s="113"/>
      <c r="M157" s="113"/>
      <c r="N157" s="114"/>
      <c r="O157" s="114"/>
      <c r="P157" s="114"/>
      <c r="Q157" s="114"/>
      <c r="R157" s="114"/>
      <c r="S157" s="114"/>
      <c r="T157" s="114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9"/>
      <c r="AE157" s="119"/>
      <c r="AF157" s="119"/>
      <c r="AG157" s="119"/>
      <c r="AH157" s="50" t="n">
        <f aca="false">SUM(D157:AG157)</f>
        <v>0</v>
      </c>
      <c r="AI157" s="120"/>
      <c r="AJ157" s="60" t="n">
        <f aca="false">SUM(G157:M157)*10.45+SUM(N157:T157)*11.35+SUM(U157:AC157)*12.25</f>
        <v>0</v>
      </c>
    </row>
    <row r="158" customFormat="false" ht="14.25" hidden="false" customHeight="true" outlineLevel="0" collapsed="false">
      <c r="A158" s="117" t="n">
        <v>76</v>
      </c>
      <c r="B158" s="109" t="s">
        <v>58</v>
      </c>
      <c r="C158" s="118" t="s">
        <v>31</v>
      </c>
      <c r="D158" s="119"/>
      <c r="E158" s="119"/>
      <c r="F158" s="119"/>
      <c r="G158" s="112"/>
      <c r="H158" s="113"/>
      <c r="I158" s="113"/>
      <c r="J158" s="113"/>
      <c r="K158" s="113"/>
      <c r="L158" s="113"/>
      <c r="M158" s="113"/>
      <c r="N158" s="114"/>
      <c r="O158" s="114"/>
      <c r="P158" s="114"/>
      <c r="Q158" s="114"/>
      <c r="R158" s="114"/>
      <c r="S158" s="114"/>
      <c r="T158" s="114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9"/>
      <c r="AE158" s="119"/>
      <c r="AF158" s="119"/>
      <c r="AG158" s="119"/>
      <c r="AH158" s="50" t="n">
        <f aca="false">SUM(D158:AG158)</f>
        <v>0</v>
      </c>
      <c r="AI158" s="120"/>
      <c r="AJ158" s="60" t="n">
        <f aca="false">SUM(G158:M158)*10.45+SUM(N158:T158)*11.35+SUM(U158:AC158)*12.25</f>
        <v>0</v>
      </c>
    </row>
    <row r="159" customFormat="false" ht="14.25" hidden="false" customHeight="true" outlineLevel="0" collapsed="false">
      <c r="A159" s="117" t="n">
        <v>76</v>
      </c>
      <c r="B159" s="109" t="s">
        <v>58</v>
      </c>
      <c r="C159" s="121" t="s">
        <v>61</v>
      </c>
      <c r="D159" s="119"/>
      <c r="E159" s="119"/>
      <c r="F159" s="119"/>
      <c r="G159" s="112"/>
      <c r="H159" s="113"/>
      <c r="I159" s="113"/>
      <c r="J159" s="113"/>
      <c r="K159" s="113"/>
      <c r="L159" s="113"/>
      <c r="M159" s="113"/>
      <c r="N159" s="114"/>
      <c r="O159" s="114"/>
      <c r="P159" s="114"/>
      <c r="Q159" s="114"/>
      <c r="R159" s="114"/>
      <c r="S159" s="114"/>
      <c r="T159" s="114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9"/>
      <c r="AE159" s="119"/>
      <c r="AF159" s="119"/>
      <c r="AG159" s="119"/>
      <c r="AH159" s="50" t="n">
        <f aca="false">SUM(D159:AG159)</f>
        <v>0</v>
      </c>
      <c r="AI159" s="120"/>
      <c r="AJ159" s="60" t="n">
        <f aca="false">SUM(G159:M159)*10.45+SUM(N159:T159)*11.35+SUM(U159:AC159)*12.25</f>
        <v>0</v>
      </c>
    </row>
    <row r="160" customFormat="false" ht="14.25" hidden="false" customHeight="true" outlineLevel="0" collapsed="false">
      <c r="A160" s="117" t="n">
        <v>76</v>
      </c>
      <c r="B160" s="109" t="s">
        <v>58</v>
      </c>
      <c r="C160" s="118" t="s">
        <v>62</v>
      </c>
      <c r="D160" s="119"/>
      <c r="E160" s="119"/>
      <c r="F160" s="119"/>
      <c r="G160" s="112"/>
      <c r="H160" s="113"/>
      <c r="I160" s="113"/>
      <c r="J160" s="113"/>
      <c r="K160" s="113"/>
      <c r="L160" s="113"/>
      <c r="M160" s="113"/>
      <c r="N160" s="114"/>
      <c r="O160" s="114"/>
      <c r="P160" s="114"/>
      <c r="Q160" s="114"/>
      <c r="R160" s="114"/>
      <c r="S160" s="114"/>
      <c r="T160" s="114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9"/>
      <c r="AE160" s="119"/>
      <c r="AF160" s="119"/>
      <c r="AG160" s="119"/>
      <c r="AH160" s="50" t="n">
        <f aca="false">SUM(D160:AG160)</f>
        <v>0</v>
      </c>
      <c r="AI160" s="120"/>
      <c r="AJ160" s="60" t="n">
        <f aca="false">SUM(G160:M160)*10.45+SUM(N160:T160)*11.35+SUM(U160:AC160)*12.25</f>
        <v>0</v>
      </c>
    </row>
    <row r="161" customFormat="false" ht="14.25" hidden="false" customHeight="true" outlineLevel="0" collapsed="false">
      <c r="A161" s="117" t="n">
        <v>76</v>
      </c>
      <c r="B161" s="109" t="s">
        <v>58</v>
      </c>
      <c r="C161" s="118" t="s">
        <v>63</v>
      </c>
      <c r="D161" s="119"/>
      <c r="E161" s="119"/>
      <c r="F161" s="119"/>
      <c r="G161" s="112"/>
      <c r="H161" s="113"/>
      <c r="I161" s="113"/>
      <c r="J161" s="113"/>
      <c r="K161" s="113"/>
      <c r="L161" s="113"/>
      <c r="M161" s="113"/>
      <c r="N161" s="114"/>
      <c r="O161" s="114"/>
      <c r="P161" s="114"/>
      <c r="Q161" s="114"/>
      <c r="R161" s="114"/>
      <c r="S161" s="114"/>
      <c r="T161" s="114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9"/>
      <c r="AE161" s="119"/>
      <c r="AF161" s="119"/>
      <c r="AG161" s="119"/>
      <c r="AH161" s="50" t="n">
        <f aca="false">SUM(D161:AG161)</f>
        <v>0</v>
      </c>
      <c r="AI161" s="120"/>
      <c r="AJ161" s="60" t="n">
        <f aca="false">SUM(G161:M161)*10.45+SUM(N161:T161)*11.35+SUM(U161:AC161)*12.25</f>
        <v>0</v>
      </c>
    </row>
    <row r="162" customFormat="false" ht="14.25" hidden="false" customHeight="true" outlineLevel="0" collapsed="false">
      <c r="A162" s="117" t="n">
        <v>76</v>
      </c>
      <c r="B162" s="109" t="s">
        <v>58</v>
      </c>
      <c r="C162" s="118" t="s">
        <v>64</v>
      </c>
      <c r="D162" s="119"/>
      <c r="E162" s="119"/>
      <c r="F162" s="119"/>
      <c r="G162" s="112"/>
      <c r="H162" s="113"/>
      <c r="I162" s="113"/>
      <c r="J162" s="113"/>
      <c r="K162" s="113"/>
      <c r="L162" s="113"/>
      <c r="M162" s="113"/>
      <c r="N162" s="114"/>
      <c r="O162" s="114"/>
      <c r="P162" s="114"/>
      <c r="Q162" s="114"/>
      <c r="R162" s="114"/>
      <c r="S162" s="114"/>
      <c r="T162" s="114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9"/>
      <c r="AE162" s="119"/>
      <c r="AF162" s="119"/>
      <c r="AG162" s="119"/>
      <c r="AH162" s="50" t="n">
        <f aca="false">SUM(D162:AG162)</f>
        <v>0</v>
      </c>
      <c r="AI162" s="120"/>
      <c r="AJ162" s="60" t="n">
        <f aca="false">SUM(G162:M162)*10.45+SUM(N162:T162)*11.35+SUM(U162:AC162)*12.25</f>
        <v>0</v>
      </c>
    </row>
    <row r="163" customFormat="false" ht="14.25" hidden="false" customHeight="true" outlineLevel="0" collapsed="false">
      <c r="A163" s="117" t="n">
        <v>76</v>
      </c>
      <c r="B163" s="109" t="s">
        <v>58</v>
      </c>
      <c r="C163" s="122" t="s">
        <v>65</v>
      </c>
      <c r="D163" s="119"/>
      <c r="E163" s="119"/>
      <c r="F163" s="119"/>
      <c r="G163" s="112"/>
      <c r="H163" s="113"/>
      <c r="I163" s="113"/>
      <c r="J163" s="113"/>
      <c r="K163" s="113"/>
      <c r="L163" s="113"/>
      <c r="M163" s="113"/>
      <c r="N163" s="114"/>
      <c r="O163" s="114"/>
      <c r="P163" s="114"/>
      <c r="Q163" s="114"/>
      <c r="R163" s="114"/>
      <c r="S163" s="114"/>
      <c r="T163" s="114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9"/>
      <c r="AE163" s="119"/>
      <c r="AF163" s="119"/>
      <c r="AG163" s="119"/>
      <c r="AH163" s="50" t="n">
        <f aca="false">SUM(D163:AG163)</f>
        <v>0</v>
      </c>
      <c r="AI163" s="120"/>
      <c r="AJ163" s="60" t="n">
        <f aca="false">SUM(G163:M163)*10.45+SUM(N163:T163)*11.35+SUM(U163:AC163)*12.25</f>
        <v>0</v>
      </c>
    </row>
    <row r="164" customFormat="false" ht="14.25" hidden="false" customHeight="true" outlineLevel="0" collapsed="false">
      <c r="A164" s="117" t="n">
        <v>76</v>
      </c>
      <c r="B164" s="109" t="s">
        <v>58</v>
      </c>
      <c r="C164" s="117" t="s">
        <v>34</v>
      </c>
      <c r="D164" s="119"/>
      <c r="E164" s="119"/>
      <c r="F164" s="119"/>
      <c r="G164" s="112"/>
      <c r="H164" s="113"/>
      <c r="I164" s="113"/>
      <c r="J164" s="113"/>
      <c r="K164" s="113"/>
      <c r="L164" s="113"/>
      <c r="M164" s="113"/>
      <c r="N164" s="114"/>
      <c r="O164" s="114"/>
      <c r="P164" s="114"/>
      <c r="Q164" s="114"/>
      <c r="R164" s="114"/>
      <c r="S164" s="114"/>
      <c r="T164" s="114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9"/>
      <c r="AE164" s="119"/>
      <c r="AF164" s="119"/>
      <c r="AG164" s="119"/>
      <c r="AH164" s="50" t="n">
        <f aca="false">SUM(D164:AG164)</f>
        <v>0</v>
      </c>
      <c r="AI164" s="120"/>
      <c r="AJ164" s="60" t="n">
        <f aca="false">SUM(G164:M164)*10.45+SUM(N164:T164)*11.35+SUM(U164:AC164)*12.25</f>
        <v>0</v>
      </c>
    </row>
    <row r="165" customFormat="false" ht="14.25" hidden="false" customHeight="true" outlineLevel="0" collapsed="false">
      <c r="A165" s="117" t="n">
        <v>76</v>
      </c>
      <c r="B165" s="109" t="s">
        <v>58</v>
      </c>
      <c r="C165" s="118" t="s">
        <v>66</v>
      </c>
      <c r="D165" s="119"/>
      <c r="E165" s="119"/>
      <c r="F165" s="119"/>
      <c r="G165" s="112"/>
      <c r="H165" s="113"/>
      <c r="I165" s="113"/>
      <c r="J165" s="113"/>
      <c r="K165" s="113"/>
      <c r="L165" s="113"/>
      <c r="M165" s="113"/>
      <c r="N165" s="114"/>
      <c r="O165" s="114"/>
      <c r="P165" s="114"/>
      <c r="Q165" s="114"/>
      <c r="R165" s="114"/>
      <c r="S165" s="114"/>
      <c r="T165" s="114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9"/>
      <c r="AE165" s="119"/>
      <c r="AF165" s="119"/>
      <c r="AG165" s="119"/>
      <c r="AH165" s="50" t="n">
        <f aca="false">SUM(D165:AG165)</f>
        <v>0</v>
      </c>
      <c r="AI165" s="120"/>
      <c r="AJ165" s="60" t="n">
        <f aca="false">SUM(G165:M165)*10.45+SUM(N165:T165)*11.35+SUM(U165:AC165)*12.25</f>
        <v>0</v>
      </c>
    </row>
    <row r="166" customFormat="false" ht="14.25" hidden="false" customHeight="true" outlineLevel="0" collapsed="false">
      <c r="A166" s="117" t="n">
        <v>76</v>
      </c>
      <c r="B166" s="109" t="s">
        <v>58</v>
      </c>
      <c r="C166" s="118" t="s">
        <v>67</v>
      </c>
      <c r="D166" s="119"/>
      <c r="E166" s="119"/>
      <c r="F166" s="119"/>
      <c r="G166" s="112"/>
      <c r="H166" s="113"/>
      <c r="I166" s="113"/>
      <c r="J166" s="113"/>
      <c r="K166" s="113"/>
      <c r="L166" s="113"/>
      <c r="M166" s="113"/>
      <c r="N166" s="114"/>
      <c r="O166" s="114"/>
      <c r="P166" s="114"/>
      <c r="Q166" s="114"/>
      <c r="R166" s="114"/>
      <c r="S166" s="114"/>
      <c r="T166" s="114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9"/>
      <c r="AE166" s="119"/>
      <c r="AF166" s="119"/>
      <c r="AG166" s="119"/>
      <c r="AH166" s="50" t="n">
        <f aca="false">SUM(D166:AG166)</f>
        <v>0</v>
      </c>
      <c r="AI166" s="120"/>
      <c r="AJ166" s="60" t="n">
        <f aca="false">SUM(G166:M166)*10.45+SUM(N166:T166)*11.35+SUM(U166:AC166)*12.25</f>
        <v>0</v>
      </c>
    </row>
    <row r="167" customFormat="false" ht="14.25" hidden="false" customHeight="true" outlineLevel="0" collapsed="false">
      <c r="A167" s="117" t="n">
        <v>76</v>
      </c>
      <c r="B167" s="109" t="s">
        <v>58</v>
      </c>
      <c r="C167" s="117" t="s">
        <v>68</v>
      </c>
      <c r="D167" s="119"/>
      <c r="E167" s="119"/>
      <c r="F167" s="119"/>
      <c r="G167" s="112"/>
      <c r="H167" s="113"/>
      <c r="I167" s="113"/>
      <c r="J167" s="113"/>
      <c r="K167" s="113"/>
      <c r="L167" s="113"/>
      <c r="M167" s="113"/>
      <c r="N167" s="114"/>
      <c r="O167" s="114"/>
      <c r="P167" s="114"/>
      <c r="Q167" s="114"/>
      <c r="R167" s="114"/>
      <c r="S167" s="114"/>
      <c r="T167" s="114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9"/>
      <c r="AE167" s="119"/>
      <c r="AF167" s="119"/>
      <c r="AG167" s="119"/>
      <c r="AH167" s="50" t="n">
        <f aca="false">SUM(D167:AG167)</f>
        <v>0</v>
      </c>
      <c r="AI167" s="120"/>
      <c r="AJ167" s="60" t="n">
        <f aca="false">SUM(G167:M167)*10.45+SUM(N167:T167)*11.35+SUM(U167:AC167)*12.25</f>
        <v>0</v>
      </c>
    </row>
    <row r="168" customFormat="false" ht="14.25" hidden="false" customHeight="true" outlineLevel="0" collapsed="false">
      <c r="A168" s="117" t="n">
        <v>76</v>
      </c>
      <c r="B168" s="109" t="s">
        <v>58</v>
      </c>
      <c r="C168" s="117" t="s">
        <v>69</v>
      </c>
      <c r="D168" s="119"/>
      <c r="E168" s="119"/>
      <c r="F168" s="119"/>
      <c r="G168" s="112"/>
      <c r="H168" s="113"/>
      <c r="I168" s="113"/>
      <c r="J168" s="113"/>
      <c r="K168" s="113"/>
      <c r="L168" s="113"/>
      <c r="M168" s="113"/>
      <c r="N168" s="114"/>
      <c r="O168" s="114"/>
      <c r="P168" s="114"/>
      <c r="Q168" s="114"/>
      <c r="R168" s="114"/>
      <c r="S168" s="114"/>
      <c r="T168" s="114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9"/>
      <c r="AE168" s="119"/>
      <c r="AF168" s="119"/>
      <c r="AG168" s="119"/>
      <c r="AH168" s="50" t="n">
        <f aca="false">SUM(D168:AG168)</f>
        <v>0</v>
      </c>
      <c r="AI168" s="120"/>
      <c r="AJ168" s="60" t="n">
        <f aca="false">SUM(G168:M168)*10.45+SUM(N168:T168)*11.35+SUM(U168:AC168)*12.25</f>
        <v>0</v>
      </c>
    </row>
    <row r="169" customFormat="false" ht="14.25" hidden="false" customHeight="true" outlineLevel="0" collapsed="false">
      <c r="A169" s="117" t="n">
        <v>76</v>
      </c>
      <c r="B169" s="109" t="s">
        <v>58</v>
      </c>
      <c r="C169" s="117" t="s">
        <v>70</v>
      </c>
      <c r="D169" s="119"/>
      <c r="E169" s="119"/>
      <c r="F169" s="119"/>
      <c r="G169" s="112"/>
      <c r="H169" s="113"/>
      <c r="I169" s="113"/>
      <c r="J169" s="113"/>
      <c r="K169" s="113"/>
      <c r="L169" s="113"/>
      <c r="M169" s="113"/>
      <c r="N169" s="114"/>
      <c r="O169" s="114"/>
      <c r="P169" s="114"/>
      <c r="Q169" s="114"/>
      <c r="R169" s="114"/>
      <c r="S169" s="114"/>
      <c r="T169" s="114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9"/>
      <c r="AE169" s="119"/>
      <c r="AF169" s="119"/>
      <c r="AG169" s="119"/>
      <c r="AH169" s="50" t="n">
        <f aca="false">SUM(D169:AG169)</f>
        <v>0</v>
      </c>
      <c r="AI169" s="120"/>
      <c r="AJ169" s="60" t="n">
        <f aca="false">SUM(G169:M169)*10.45+SUM(N169:T169)*11.35+SUM(U169:AC169)*12.25</f>
        <v>0</v>
      </c>
    </row>
    <row r="170" customFormat="false" ht="14.25" hidden="false" customHeight="true" outlineLevel="0" collapsed="false">
      <c r="A170" s="117" t="n">
        <v>76</v>
      </c>
      <c r="B170" s="117" t="s">
        <v>58</v>
      </c>
      <c r="C170" s="122" t="s">
        <v>43</v>
      </c>
      <c r="D170" s="119"/>
      <c r="E170" s="119"/>
      <c r="F170" s="119"/>
      <c r="G170" s="112"/>
      <c r="H170" s="113"/>
      <c r="I170" s="113"/>
      <c r="J170" s="113"/>
      <c r="K170" s="113"/>
      <c r="L170" s="113"/>
      <c r="M170" s="113"/>
      <c r="N170" s="114"/>
      <c r="O170" s="114"/>
      <c r="P170" s="114"/>
      <c r="Q170" s="114"/>
      <c r="R170" s="114"/>
      <c r="S170" s="114"/>
      <c r="T170" s="114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9"/>
      <c r="AE170" s="119"/>
      <c r="AF170" s="119"/>
      <c r="AG170" s="119"/>
      <c r="AH170" s="50" t="n">
        <f aca="false">SUM(D170:AG170)</f>
        <v>0</v>
      </c>
      <c r="AI170" s="120"/>
      <c r="AJ170" s="60" t="n">
        <f aca="false">SUM(G170:M170)*10.45+SUM(N170:T170)*11.35+SUM(U170:AC170)*12.25</f>
        <v>0</v>
      </c>
    </row>
    <row r="171" customFormat="false" ht="14.25" hidden="false" customHeight="true" outlineLevel="0" collapsed="false">
      <c r="A171" s="117" t="n">
        <v>76</v>
      </c>
      <c r="B171" s="117" t="s">
        <v>58</v>
      </c>
      <c r="C171" s="117" t="s">
        <v>35</v>
      </c>
      <c r="D171" s="119"/>
      <c r="E171" s="119"/>
      <c r="F171" s="119"/>
      <c r="G171" s="112"/>
      <c r="H171" s="113"/>
      <c r="I171" s="113"/>
      <c r="J171" s="113"/>
      <c r="K171" s="113"/>
      <c r="L171" s="113"/>
      <c r="M171" s="113"/>
      <c r="N171" s="114"/>
      <c r="O171" s="114"/>
      <c r="P171" s="114"/>
      <c r="Q171" s="114"/>
      <c r="R171" s="114"/>
      <c r="S171" s="114"/>
      <c r="T171" s="114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9"/>
      <c r="AE171" s="119"/>
      <c r="AF171" s="119"/>
      <c r="AG171" s="119"/>
      <c r="AH171" s="50" t="n">
        <f aca="false">SUM(D171:AG171)</f>
        <v>0</v>
      </c>
      <c r="AI171" s="120"/>
      <c r="AJ171" s="60" t="n">
        <f aca="false">SUM(G171:M171)*10.45+SUM(N171:T171)*11.35+SUM(U171:AC171)*12.25</f>
        <v>0</v>
      </c>
    </row>
    <row r="172" customFormat="false" ht="14.25" hidden="false" customHeight="true" outlineLevel="0" collapsed="false">
      <c r="A172" s="117" t="n">
        <v>76</v>
      </c>
      <c r="B172" s="117" t="s">
        <v>58</v>
      </c>
      <c r="C172" s="160" t="s">
        <v>73</v>
      </c>
      <c r="D172" s="119"/>
      <c r="E172" s="119"/>
      <c r="F172" s="119"/>
      <c r="G172" s="112"/>
      <c r="H172" s="113"/>
      <c r="I172" s="113"/>
      <c r="J172" s="113"/>
      <c r="K172" s="113"/>
      <c r="L172" s="113"/>
      <c r="M172" s="113"/>
      <c r="N172" s="114"/>
      <c r="O172" s="114"/>
      <c r="P172" s="114"/>
      <c r="Q172" s="114"/>
      <c r="R172" s="114"/>
      <c r="S172" s="114"/>
      <c r="T172" s="114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9"/>
      <c r="AE172" s="119"/>
      <c r="AF172" s="119"/>
      <c r="AG172" s="119"/>
      <c r="AH172" s="50" t="n">
        <f aca="false">SUM(D172:AG172)</f>
        <v>0</v>
      </c>
      <c r="AI172" s="120"/>
      <c r="AJ172" s="60" t="n">
        <f aca="false">SUM(G172:M172)*10.45+SUM(N172:T172)*11.35+SUM(U172:AC172)*12.25</f>
        <v>0</v>
      </c>
    </row>
    <row r="173" customFormat="false" ht="14.25" hidden="false" customHeight="true" outlineLevel="0" collapsed="false">
      <c r="A173" s="117" t="n">
        <v>76</v>
      </c>
      <c r="B173" s="117" t="s">
        <v>58</v>
      </c>
      <c r="C173" s="117" t="s">
        <v>30</v>
      </c>
      <c r="D173" s="119"/>
      <c r="E173" s="119"/>
      <c r="F173" s="119"/>
      <c r="G173" s="112"/>
      <c r="H173" s="113"/>
      <c r="I173" s="113"/>
      <c r="J173" s="113"/>
      <c r="K173" s="113"/>
      <c r="L173" s="113"/>
      <c r="M173" s="113"/>
      <c r="N173" s="114"/>
      <c r="O173" s="114"/>
      <c r="P173" s="114"/>
      <c r="Q173" s="114"/>
      <c r="R173" s="114"/>
      <c r="S173" s="114"/>
      <c r="T173" s="114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9"/>
      <c r="AE173" s="119"/>
      <c r="AF173" s="119"/>
      <c r="AG173" s="119"/>
      <c r="AH173" s="50" t="n">
        <f aca="false">SUM(D173:AG173)</f>
        <v>0</v>
      </c>
      <c r="AI173" s="120"/>
      <c r="AJ173" s="60" t="n">
        <f aca="false">SUM(G173:M173)*10.45+SUM(N173:T173)*11.35+SUM(U173:AC173)*12.25</f>
        <v>0</v>
      </c>
    </row>
    <row r="174" customFormat="false" ht="14.25" hidden="false" customHeight="true" outlineLevel="0" collapsed="false">
      <c r="A174" s="117" t="n">
        <v>76</v>
      </c>
      <c r="B174" s="117" t="s">
        <v>58</v>
      </c>
      <c r="C174" s="117" t="s">
        <v>71</v>
      </c>
      <c r="D174" s="119"/>
      <c r="E174" s="119"/>
      <c r="F174" s="119"/>
      <c r="G174" s="112"/>
      <c r="H174" s="113"/>
      <c r="I174" s="113"/>
      <c r="J174" s="113"/>
      <c r="K174" s="113"/>
      <c r="L174" s="113"/>
      <c r="M174" s="113"/>
      <c r="N174" s="114"/>
      <c r="O174" s="114"/>
      <c r="P174" s="114"/>
      <c r="Q174" s="114"/>
      <c r="R174" s="114"/>
      <c r="S174" s="114"/>
      <c r="T174" s="114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9"/>
      <c r="AE174" s="119"/>
      <c r="AF174" s="119"/>
      <c r="AG174" s="119"/>
      <c r="AH174" s="50" t="n">
        <f aca="false">SUM(D174:AG174)</f>
        <v>0</v>
      </c>
      <c r="AI174" s="120"/>
      <c r="AJ174" s="60" t="n">
        <f aca="false">SUM(G174:M174)*10.45+SUM(N174:T174)*11.35+SUM(U174:AC174)*12.25</f>
        <v>0</v>
      </c>
    </row>
    <row r="175" customFormat="false" ht="14.25" hidden="false" customHeight="true" outlineLevel="0" collapsed="false">
      <c r="A175" s="28" t="s">
        <v>15</v>
      </c>
      <c r="B175" s="28" t="s">
        <v>16</v>
      </c>
      <c r="C175" s="28" t="s">
        <v>17</v>
      </c>
      <c r="D175" s="157" t="n">
        <v>18</v>
      </c>
      <c r="E175" s="158" t="n">
        <v>19</v>
      </c>
      <c r="F175" s="158" t="n">
        <v>20</v>
      </c>
      <c r="G175" s="158" t="n">
        <v>21</v>
      </c>
      <c r="H175" s="158" t="n">
        <v>22</v>
      </c>
      <c r="I175" s="158" t="n">
        <v>23</v>
      </c>
      <c r="J175" s="158" t="n">
        <v>24</v>
      </c>
      <c r="K175" s="158" t="n">
        <v>25</v>
      </c>
      <c r="L175" s="158" t="n">
        <v>26</v>
      </c>
      <c r="M175" s="158" t="n">
        <v>27</v>
      </c>
      <c r="N175" s="158" t="n">
        <v>28</v>
      </c>
      <c r="O175" s="158" t="n">
        <v>29</v>
      </c>
      <c r="P175" s="158" t="n">
        <v>30</v>
      </c>
      <c r="Q175" s="158" t="n">
        <v>31</v>
      </c>
      <c r="R175" s="158" t="n">
        <v>32</v>
      </c>
      <c r="S175" s="158" t="n">
        <v>33</v>
      </c>
      <c r="T175" s="158" t="n">
        <v>34</v>
      </c>
      <c r="U175" s="158" t="n">
        <v>35</v>
      </c>
      <c r="V175" s="158" t="n">
        <v>36</v>
      </c>
      <c r="W175" s="158" t="n">
        <v>37</v>
      </c>
      <c r="X175" s="158" t="n">
        <v>38</v>
      </c>
      <c r="Y175" s="158" t="n">
        <v>39</v>
      </c>
      <c r="Z175" s="158" t="n">
        <v>40</v>
      </c>
      <c r="AA175" s="158" t="n">
        <v>41</v>
      </c>
      <c r="AB175" s="158" t="n">
        <v>42</v>
      </c>
      <c r="AC175" s="158" t="n">
        <v>43</v>
      </c>
      <c r="AD175" s="158" t="n">
        <v>44</v>
      </c>
      <c r="AE175" s="158" t="n">
        <v>45</v>
      </c>
      <c r="AF175" s="158" t="n">
        <v>46</v>
      </c>
      <c r="AG175" s="158" t="n">
        <v>47</v>
      </c>
      <c r="AH175" s="30" t="s">
        <v>18</v>
      </c>
      <c r="AI175" s="30" t="s">
        <v>19</v>
      </c>
      <c r="AJ175" s="31" t="s">
        <v>20</v>
      </c>
    </row>
    <row r="176" customFormat="false" ht="14.25" hidden="false" customHeight="true" outlineLevel="0" collapsed="false">
      <c r="A176" s="117" t="n">
        <v>76</v>
      </c>
      <c r="B176" s="117" t="s">
        <v>58</v>
      </c>
      <c r="C176" s="118" t="s">
        <v>37</v>
      </c>
      <c r="D176" s="119"/>
      <c r="E176" s="119"/>
      <c r="F176" s="119"/>
      <c r="G176" s="112"/>
      <c r="H176" s="113"/>
      <c r="I176" s="113"/>
      <c r="J176" s="113"/>
      <c r="K176" s="113"/>
      <c r="L176" s="113"/>
      <c r="M176" s="113"/>
      <c r="N176" s="114"/>
      <c r="O176" s="114"/>
      <c r="P176" s="114"/>
      <c r="Q176" s="114"/>
      <c r="R176" s="114"/>
      <c r="S176" s="114"/>
      <c r="T176" s="114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9"/>
      <c r="AE176" s="119"/>
      <c r="AF176" s="119"/>
      <c r="AG176" s="119"/>
      <c r="AH176" s="50" t="n">
        <f aca="false">SUM(D176:AG176)</f>
        <v>0</v>
      </c>
      <c r="AI176" s="120"/>
      <c r="AJ176" s="60" t="n">
        <f aca="false">SUM(G176:M176)*10.45+SUM(N176:T176)*11.35+SUM(U176:AC176)*12.25</f>
        <v>0</v>
      </c>
    </row>
    <row r="177" customFormat="false" ht="14.25" hidden="false" customHeight="true" outlineLevel="0" collapsed="false">
      <c r="A177" s="117" t="n">
        <v>76</v>
      </c>
      <c r="B177" s="117" t="s">
        <v>58</v>
      </c>
      <c r="C177" s="118" t="s">
        <v>72</v>
      </c>
      <c r="D177" s="119"/>
      <c r="E177" s="119"/>
      <c r="F177" s="119"/>
      <c r="G177" s="112"/>
      <c r="H177" s="113"/>
      <c r="I177" s="113"/>
      <c r="J177" s="113"/>
      <c r="K177" s="113"/>
      <c r="L177" s="113"/>
      <c r="M177" s="113"/>
      <c r="N177" s="114"/>
      <c r="O177" s="114"/>
      <c r="P177" s="114"/>
      <c r="Q177" s="114"/>
      <c r="R177" s="114"/>
      <c r="S177" s="114"/>
      <c r="T177" s="114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9"/>
      <c r="AE177" s="119"/>
      <c r="AF177" s="119"/>
      <c r="AG177" s="119"/>
      <c r="AH177" s="50" t="n">
        <f aca="false">SUM(D177:AG177)</f>
        <v>0</v>
      </c>
      <c r="AI177" s="120"/>
      <c r="AJ177" s="60" t="n">
        <f aca="false">SUM(G177:M177)*10.45+SUM(N177:T177)*11.35+SUM(U177:AC177)*12.25</f>
        <v>0</v>
      </c>
    </row>
    <row r="178" customFormat="false" ht="14.25" hidden="false" customHeight="true" outlineLevel="0" collapsed="false">
      <c r="A178" s="117" t="n">
        <v>76</v>
      </c>
      <c r="B178" s="117" t="s">
        <v>58</v>
      </c>
      <c r="C178" s="118" t="s">
        <v>49</v>
      </c>
      <c r="D178" s="119"/>
      <c r="E178" s="119"/>
      <c r="F178" s="119"/>
      <c r="G178" s="112"/>
      <c r="H178" s="113"/>
      <c r="I178" s="113"/>
      <c r="J178" s="113"/>
      <c r="K178" s="113"/>
      <c r="L178" s="113"/>
      <c r="M178" s="113"/>
      <c r="N178" s="114"/>
      <c r="O178" s="114"/>
      <c r="P178" s="114"/>
      <c r="Q178" s="114"/>
      <c r="R178" s="114"/>
      <c r="S178" s="114"/>
      <c r="T178" s="114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9"/>
      <c r="AE178" s="119"/>
      <c r="AF178" s="119"/>
      <c r="AG178" s="119"/>
      <c r="AH178" s="50" t="n">
        <f aca="false">SUM(D178:AG178)</f>
        <v>0</v>
      </c>
      <c r="AI178" s="120"/>
      <c r="AJ178" s="60" t="n">
        <f aca="false">SUM(G178:M178)*10.45+SUM(N178:T178)*11.35+SUM(U178:AC178)*12.25</f>
        <v>0</v>
      </c>
    </row>
    <row r="179" customFormat="false" ht="14.25" hidden="false" customHeight="true" outlineLevel="0" collapsed="false">
      <c r="A179" s="117" t="n">
        <v>76</v>
      </c>
      <c r="B179" s="117" t="s">
        <v>74</v>
      </c>
      <c r="C179" s="117" t="s">
        <v>67</v>
      </c>
      <c r="D179" s="119"/>
      <c r="E179" s="119"/>
      <c r="F179" s="119"/>
      <c r="G179" s="112"/>
      <c r="H179" s="113"/>
      <c r="I179" s="113"/>
      <c r="J179" s="113"/>
      <c r="K179" s="113"/>
      <c r="L179" s="113"/>
      <c r="M179" s="113"/>
      <c r="N179" s="114"/>
      <c r="O179" s="114"/>
      <c r="P179" s="114"/>
      <c r="Q179" s="114"/>
      <c r="R179" s="114"/>
      <c r="S179" s="114"/>
      <c r="T179" s="114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9"/>
      <c r="AE179" s="119"/>
      <c r="AF179" s="119"/>
      <c r="AG179" s="119"/>
      <c r="AH179" s="50" t="n">
        <f aca="false">SUM(D179:AG179)</f>
        <v>0</v>
      </c>
      <c r="AI179" s="120"/>
      <c r="AJ179" s="60" t="n">
        <f aca="false">SUM(G179:M179)*10.45+SUM(N179:T179)*11.35+SUM(U179:AC179)*12.25</f>
        <v>0</v>
      </c>
    </row>
    <row r="180" customFormat="false" ht="14.25" hidden="false" customHeight="true" outlineLevel="0" collapsed="false">
      <c r="A180" s="117" t="n">
        <v>76</v>
      </c>
      <c r="B180" s="117" t="s">
        <v>74</v>
      </c>
      <c r="C180" s="118" t="s">
        <v>69</v>
      </c>
      <c r="D180" s="119"/>
      <c r="E180" s="119"/>
      <c r="F180" s="119"/>
      <c r="G180" s="112"/>
      <c r="H180" s="113"/>
      <c r="I180" s="113"/>
      <c r="J180" s="113"/>
      <c r="K180" s="113"/>
      <c r="L180" s="113"/>
      <c r="M180" s="113"/>
      <c r="N180" s="114"/>
      <c r="O180" s="114"/>
      <c r="P180" s="114"/>
      <c r="Q180" s="114"/>
      <c r="R180" s="114"/>
      <c r="S180" s="114"/>
      <c r="T180" s="114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9"/>
      <c r="AE180" s="119"/>
      <c r="AF180" s="119"/>
      <c r="AG180" s="119"/>
      <c r="AH180" s="50" t="n">
        <f aca="false">SUM(D180:AG180)</f>
        <v>0</v>
      </c>
      <c r="AI180" s="120"/>
      <c r="AJ180" s="60" t="n">
        <f aca="false">SUM(G180:M180)*10.45+SUM(N180:T180)*11.35+SUM(U180:AC180)*12.25</f>
        <v>0</v>
      </c>
    </row>
    <row r="181" customFormat="false" ht="14.25" hidden="false" customHeight="true" outlineLevel="0" collapsed="false">
      <c r="A181" s="117" t="n">
        <v>76</v>
      </c>
      <c r="B181" s="117" t="s">
        <v>74</v>
      </c>
      <c r="C181" s="117" t="s">
        <v>78</v>
      </c>
      <c r="D181" s="119"/>
      <c r="E181" s="119"/>
      <c r="F181" s="119"/>
      <c r="G181" s="112"/>
      <c r="H181" s="113"/>
      <c r="I181" s="113"/>
      <c r="J181" s="113"/>
      <c r="K181" s="113"/>
      <c r="L181" s="113"/>
      <c r="M181" s="113"/>
      <c r="N181" s="114"/>
      <c r="O181" s="114"/>
      <c r="P181" s="114"/>
      <c r="Q181" s="114"/>
      <c r="R181" s="114"/>
      <c r="S181" s="114"/>
      <c r="T181" s="114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9"/>
      <c r="AE181" s="119"/>
      <c r="AF181" s="119"/>
      <c r="AG181" s="119"/>
      <c r="AH181" s="50" t="n">
        <f aca="false">SUM(D181:AG181)</f>
        <v>0</v>
      </c>
      <c r="AI181" s="120"/>
      <c r="AJ181" s="60" t="n">
        <f aca="false">SUM(G181:M181)*10.45+SUM(N181:T181)*11.35+SUM(U181:AC181)*12.25</f>
        <v>0</v>
      </c>
    </row>
    <row r="182" customFormat="false" ht="14.25" hidden="false" customHeight="true" outlineLevel="0" collapsed="false">
      <c r="A182" s="117" t="n">
        <v>76</v>
      </c>
      <c r="B182" s="117" t="s">
        <v>74</v>
      </c>
      <c r="C182" s="118" t="s">
        <v>24</v>
      </c>
      <c r="D182" s="119"/>
      <c r="E182" s="119"/>
      <c r="F182" s="119"/>
      <c r="G182" s="112"/>
      <c r="H182" s="113"/>
      <c r="I182" s="113"/>
      <c r="J182" s="113"/>
      <c r="K182" s="113"/>
      <c r="L182" s="113"/>
      <c r="M182" s="113"/>
      <c r="N182" s="114"/>
      <c r="O182" s="114"/>
      <c r="P182" s="114"/>
      <c r="Q182" s="114"/>
      <c r="R182" s="114"/>
      <c r="S182" s="114"/>
      <c r="T182" s="114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9"/>
      <c r="AE182" s="119"/>
      <c r="AF182" s="119"/>
      <c r="AG182" s="119"/>
      <c r="AH182" s="50" t="n">
        <f aca="false">SUM(D182:AG182)</f>
        <v>0</v>
      </c>
      <c r="AI182" s="120"/>
      <c r="AJ182" s="60" t="n">
        <f aca="false">SUM(G182:M182)*10.45+SUM(N182:T182)*11.35+SUM(U182:AC182)*12.25</f>
        <v>0</v>
      </c>
    </row>
    <row r="183" customFormat="false" ht="14.25" hidden="false" customHeight="true" outlineLevel="0" collapsed="false">
      <c r="A183" s="117" t="n">
        <v>76</v>
      </c>
      <c r="B183" s="117" t="s">
        <v>74</v>
      </c>
      <c r="C183" s="117" t="s">
        <v>80</v>
      </c>
      <c r="D183" s="119"/>
      <c r="E183" s="119"/>
      <c r="F183" s="119"/>
      <c r="G183" s="112"/>
      <c r="H183" s="113"/>
      <c r="I183" s="113"/>
      <c r="J183" s="113"/>
      <c r="K183" s="113"/>
      <c r="L183" s="113"/>
      <c r="M183" s="113"/>
      <c r="N183" s="114"/>
      <c r="O183" s="114"/>
      <c r="P183" s="114"/>
      <c r="Q183" s="114"/>
      <c r="R183" s="114"/>
      <c r="S183" s="114"/>
      <c r="T183" s="114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9"/>
      <c r="AE183" s="119"/>
      <c r="AF183" s="119"/>
      <c r="AG183" s="119"/>
      <c r="AH183" s="50" t="n">
        <f aca="false">SUM(D183:AG183)</f>
        <v>0</v>
      </c>
      <c r="AI183" s="120"/>
      <c r="AJ183" s="60" t="n">
        <f aca="false">SUM(G183:M183)*10.45+SUM(N183:T183)*11.35+SUM(U183:AC183)*12.25</f>
        <v>0</v>
      </c>
    </row>
    <row r="184" customFormat="false" ht="14.25" hidden="false" customHeight="true" outlineLevel="0" collapsed="false">
      <c r="A184" s="117" t="n">
        <v>76</v>
      </c>
      <c r="B184" s="117" t="s">
        <v>74</v>
      </c>
      <c r="C184" s="117" t="s">
        <v>75</v>
      </c>
      <c r="D184" s="119"/>
      <c r="E184" s="119"/>
      <c r="F184" s="119"/>
      <c r="G184" s="112"/>
      <c r="H184" s="113"/>
      <c r="I184" s="113"/>
      <c r="J184" s="113"/>
      <c r="K184" s="113"/>
      <c r="L184" s="113"/>
      <c r="M184" s="113"/>
      <c r="N184" s="114"/>
      <c r="O184" s="114"/>
      <c r="P184" s="114"/>
      <c r="Q184" s="114"/>
      <c r="R184" s="114"/>
      <c r="S184" s="114"/>
      <c r="T184" s="114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9"/>
      <c r="AE184" s="119"/>
      <c r="AF184" s="119"/>
      <c r="AG184" s="119"/>
      <c r="AH184" s="50" t="n">
        <v>0</v>
      </c>
      <c r="AI184" s="120"/>
      <c r="AJ184" s="60" t="n">
        <f aca="false">SUM(G184:M184)*10.45+SUM(N184:T184)*11.35+SUM(U184:AC184)*12.25</f>
        <v>0</v>
      </c>
    </row>
    <row r="185" customFormat="false" ht="14.25" hidden="false" customHeight="true" outlineLevel="0" collapsed="false">
      <c r="A185" s="117" t="n">
        <v>76</v>
      </c>
      <c r="B185" s="117" t="s">
        <v>74</v>
      </c>
      <c r="C185" s="118" t="s">
        <v>37</v>
      </c>
      <c r="D185" s="119"/>
      <c r="E185" s="119"/>
      <c r="F185" s="119"/>
      <c r="G185" s="112"/>
      <c r="H185" s="113"/>
      <c r="I185" s="113"/>
      <c r="J185" s="113"/>
      <c r="K185" s="113"/>
      <c r="L185" s="113"/>
      <c r="M185" s="113"/>
      <c r="N185" s="114"/>
      <c r="O185" s="114"/>
      <c r="P185" s="114"/>
      <c r="Q185" s="114"/>
      <c r="R185" s="114"/>
      <c r="S185" s="114"/>
      <c r="T185" s="114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9"/>
      <c r="AE185" s="119"/>
      <c r="AF185" s="119"/>
      <c r="AG185" s="119"/>
      <c r="AH185" s="50" t="n">
        <f aca="false">SUM(D185:AG185)</f>
        <v>0</v>
      </c>
      <c r="AI185" s="120"/>
      <c r="AJ185" s="60" t="n">
        <f aca="false">SUM(G185:M185)*10.45+SUM(N185:T185)*11.35+SUM(U185:AC185)*12.25</f>
        <v>0</v>
      </c>
    </row>
    <row r="186" customFormat="false" ht="14.25" hidden="false" customHeight="true" outlineLevel="0" collapsed="false">
      <c r="A186" s="117" t="n">
        <v>76</v>
      </c>
      <c r="B186" s="117" t="s">
        <v>74</v>
      </c>
      <c r="C186" s="117" t="s">
        <v>81</v>
      </c>
      <c r="D186" s="119"/>
      <c r="E186" s="119"/>
      <c r="F186" s="119"/>
      <c r="G186" s="112"/>
      <c r="H186" s="113"/>
      <c r="I186" s="113"/>
      <c r="J186" s="113"/>
      <c r="K186" s="113"/>
      <c r="L186" s="113"/>
      <c r="M186" s="113"/>
      <c r="N186" s="114"/>
      <c r="O186" s="114"/>
      <c r="P186" s="114"/>
      <c r="Q186" s="114"/>
      <c r="R186" s="114"/>
      <c r="S186" s="114"/>
      <c r="T186" s="114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9"/>
      <c r="AE186" s="119"/>
      <c r="AF186" s="119"/>
      <c r="AG186" s="119"/>
      <c r="AH186" s="50" t="n">
        <f aca="false">SUM(D186:AG186)</f>
        <v>0</v>
      </c>
      <c r="AI186" s="120"/>
      <c r="AJ186" s="60" t="n">
        <f aca="false">SUM(G186:M186)*10.45+SUM(N186:T186)*11.35+SUM(U186:AC186)*12.25</f>
        <v>0</v>
      </c>
    </row>
    <row r="187" customFormat="false" ht="14.25" hidden="false" customHeight="true" outlineLevel="0" collapsed="false">
      <c r="A187" s="117" t="n">
        <v>76</v>
      </c>
      <c r="B187" s="117" t="s">
        <v>74</v>
      </c>
      <c r="C187" s="117" t="s">
        <v>97</v>
      </c>
      <c r="D187" s="119"/>
      <c r="E187" s="119"/>
      <c r="F187" s="119"/>
      <c r="G187" s="112"/>
      <c r="H187" s="113"/>
      <c r="I187" s="113"/>
      <c r="J187" s="113"/>
      <c r="K187" s="113"/>
      <c r="L187" s="113"/>
      <c r="M187" s="113"/>
      <c r="N187" s="114"/>
      <c r="O187" s="114"/>
      <c r="P187" s="114"/>
      <c r="Q187" s="114"/>
      <c r="R187" s="114"/>
      <c r="S187" s="114"/>
      <c r="T187" s="114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9"/>
      <c r="AE187" s="119"/>
      <c r="AF187" s="119"/>
      <c r="AG187" s="119"/>
      <c r="AH187" s="50" t="n">
        <f aca="false">SUM(D187:AG187)</f>
        <v>0</v>
      </c>
      <c r="AI187" s="120"/>
      <c r="AJ187" s="60" t="n">
        <f aca="false">SUM(G187:M187)*10.45+SUM(N187:T187)*11.35+SUM(U187:AC187)*12.25</f>
        <v>0</v>
      </c>
    </row>
    <row r="188" customFormat="false" ht="14.25" hidden="false" customHeight="true" outlineLevel="0" collapsed="false">
      <c r="A188" s="117" t="n">
        <v>76</v>
      </c>
      <c r="B188" s="117" t="s">
        <v>74</v>
      </c>
      <c r="C188" s="117" t="s">
        <v>83</v>
      </c>
      <c r="D188" s="119"/>
      <c r="E188" s="119"/>
      <c r="F188" s="119"/>
      <c r="G188" s="112"/>
      <c r="H188" s="113"/>
      <c r="I188" s="113"/>
      <c r="J188" s="113"/>
      <c r="K188" s="113"/>
      <c r="L188" s="113"/>
      <c r="M188" s="113"/>
      <c r="N188" s="114"/>
      <c r="O188" s="114"/>
      <c r="P188" s="114"/>
      <c r="Q188" s="114"/>
      <c r="R188" s="114"/>
      <c r="S188" s="114"/>
      <c r="T188" s="114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9"/>
      <c r="AE188" s="119"/>
      <c r="AF188" s="119"/>
      <c r="AG188" s="119"/>
      <c r="AH188" s="50" t="n">
        <f aca="false">SUM(D188:AG188)</f>
        <v>0</v>
      </c>
      <c r="AI188" s="120"/>
      <c r="AJ188" s="60" t="n">
        <f aca="false">SUM(G188:M188)*10.45+SUM(N188:T188)*11.35+SUM(U188:AC188)*12.25</f>
        <v>0</v>
      </c>
    </row>
    <row r="189" customFormat="false" ht="14.25" hidden="false" customHeight="true" outlineLevel="0" collapsed="false">
      <c r="A189" s="117" t="n">
        <v>76</v>
      </c>
      <c r="B189" s="117" t="s">
        <v>74</v>
      </c>
      <c r="C189" s="118" t="s">
        <v>84</v>
      </c>
      <c r="D189" s="119"/>
      <c r="E189" s="119"/>
      <c r="F189" s="119"/>
      <c r="G189" s="112"/>
      <c r="H189" s="113"/>
      <c r="I189" s="113"/>
      <c r="J189" s="113"/>
      <c r="K189" s="113"/>
      <c r="L189" s="113"/>
      <c r="M189" s="113"/>
      <c r="N189" s="114"/>
      <c r="O189" s="114"/>
      <c r="P189" s="114"/>
      <c r="Q189" s="114"/>
      <c r="R189" s="114"/>
      <c r="S189" s="114"/>
      <c r="T189" s="114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9"/>
      <c r="AE189" s="119"/>
      <c r="AF189" s="119"/>
      <c r="AG189" s="119"/>
      <c r="AH189" s="50" t="n">
        <f aca="false">SUM(D189:AG189)</f>
        <v>0</v>
      </c>
      <c r="AI189" s="120"/>
      <c r="AJ189" s="60" t="n">
        <f aca="false">SUM(G189:M189)*10.45+SUM(N189:T189)*11.35+SUM(U189:AC189)*12.25</f>
        <v>0</v>
      </c>
    </row>
    <row r="190" customFormat="false" ht="14.25" hidden="false" customHeight="true" outlineLevel="0" collapsed="false">
      <c r="A190" s="117" t="n">
        <v>76</v>
      </c>
      <c r="B190" s="117" t="s">
        <v>74</v>
      </c>
      <c r="C190" s="117" t="s">
        <v>85</v>
      </c>
      <c r="D190" s="119"/>
      <c r="E190" s="119"/>
      <c r="F190" s="119"/>
      <c r="G190" s="112"/>
      <c r="H190" s="113"/>
      <c r="I190" s="113"/>
      <c r="J190" s="113"/>
      <c r="K190" s="113"/>
      <c r="L190" s="113"/>
      <c r="M190" s="113"/>
      <c r="N190" s="114"/>
      <c r="O190" s="114"/>
      <c r="P190" s="114"/>
      <c r="Q190" s="114"/>
      <c r="R190" s="114"/>
      <c r="S190" s="114"/>
      <c r="T190" s="114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9"/>
      <c r="AE190" s="119"/>
      <c r="AF190" s="119"/>
      <c r="AG190" s="119"/>
      <c r="AH190" s="50" t="n">
        <f aca="false">SUM(D190:AG190)</f>
        <v>0</v>
      </c>
      <c r="AI190" s="120"/>
      <c r="AJ190" s="60" t="n">
        <f aca="false">SUM(G190:M190)*10.45+SUM(N190:T190)*11.35+SUM(U190:AC190)*12.25</f>
        <v>0</v>
      </c>
    </row>
    <row r="191" customFormat="false" ht="14.25" hidden="false" customHeight="true" outlineLevel="0" collapsed="false">
      <c r="A191" s="117" t="n">
        <v>76</v>
      </c>
      <c r="B191" s="117" t="s">
        <v>74</v>
      </c>
      <c r="C191" s="117" t="s">
        <v>30</v>
      </c>
      <c r="D191" s="119"/>
      <c r="E191" s="119"/>
      <c r="F191" s="119"/>
      <c r="G191" s="112"/>
      <c r="H191" s="113"/>
      <c r="I191" s="113"/>
      <c r="J191" s="113"/>
      <c r="K191" s="113"/>
      <c r="L191" s="113"/>
      <c r="M191" s="113"/>
      <c r="N191" s="114"/>
      <c r="O191" s="114"/>
      <c r="P191" s="114"/>
      <c r="Q191" s="114"/>
      <c r="R191" s="114"/>
      <c r="S191" s="114"/>
      <c r="T191" s="114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9"/>
      <c r="AE191" s="119"/>
      <c r="AF191" s="119"/>
      <c r="AG191" s="119"/>
      <c r="AH191" s="50" t="n">
        <f aca="false">SUM(D191:AG191)</f>
        <v>0</v>
      </c>
      <c r="AI191" s="120"/>
      <c r="AJ191" s="60" t="n">
        <f aca="false">SUM(G191:M191)*10.45+SUM(N191:T191)*11.35+SUM(U191:AC191)*12.25</f>
        <v>0</v>
      </c>
    </row>
    <row r="192" customFormat="false" ht="14.25" hidden="false" customHeight="true" outlineLevel="0" collapsed="false">
      <c r="A192" s="117" t="n">
        <v>76</v>
      </c>
      <c r="B192" s="117" t="s">
        <v>74</v>
      </c>
      <c r="C192" s="117" t="s">
        <v>87</v>
      </c>
      <c r="D192" s="119"/>
      <c r="E192" s="119"/>
      <c r="F192" s="119"/>
      <c r="G192" s="112"/>
      <c r="H192" s="113"/>
      <c r="I192" s="113"/>
      <c r="J192" s="113"/>
      <c r="K192" s="113"/>
      <c r="L192" s="113"/>
      <c r="M192" s="113"/>
      <c r="N192" s="114"/>
      <c r="O192" s="114"/>
      <c r="P192" s="114"/>
      <c r="Q192" s="114"/>
      <c r="R192" s="114"/>
      <c r="S192" s="114"/>
      <c r="T192" s="114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9"/>
      <c r="AE192" s="119"/>
      <c r="AF192" s="119"/>
      <c r="AG192" s="119"/>
      <c r="AH192" s="50" t="n">
        <f aca="false">SUM(D192:AG192)</f>
        <v>0</v>
      </c>
      <c r="AI192" s="120"/>
      <c r="AJ192" s="60" t="n">
        <f aca="false">SUM(G192:M192)*10.45+SUM(N192:T192)*11.35+SUM(U192:AC192)*12.25</f>
        <v>0</v>
      </c>
    </row>
    <row r="193" customFormat="false" ht="14.25" hidden="false" customHeight="true" outlineLevel="0" collapsed="false">
      <c r="A193" s="117" t="n">
        <v>76</v>
      </c>
      <c r="B193" s="117" t="s">
        <v>74</v>
      </c>
      <c r="C193" s="118" t="s">
        <v>87</v>
      </c>
      <c r="D193" s="119"/>
      <c r="E193" s="119"/>
      <c r="F193" s="119"/>
      <c r="G193" s="113"/>
      <c r="H193" s="130"/>
      <c r="I193" s="130"/>
      <c r="J193" s="130"/>
      <c r="K193" s="130"/>
      <c r="L193" s="130"/>
      <c r="M193" s="130"/>
      <c r="N193" s="131"/>
      <c r="O193" s="131"/>
      <c r="P193" s="131"/>
      <c r="Q193" s="131"/>
      <c r="R193" s="131"/>
      <c r="S193" s="131"/>
      <c r="T193" s="131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19"/>
      <c r="AE193" s="119"/>
      <c r="AF193" s="119"/>
      <c r="AG193" s="119"/>
      <c r="AH193" s="50" t="n">
        <f aca="false">SUM(D193:AG193)</f>
        <v>0</v>
      </c>
      <c r="AI193" s="120"/>
      <c r="AJ193" s="60" t="n">
        <f aca="false">SUM(G193:M193)*10.45+SUM(N193:T193)*11.35+SUM(U193:AC193)*12.25</f>
        <v>0</v>
      </c>
    </row>
    <row r="194" customFormat="false" ht="14.25" hidden="false" customHeight="true" outlineLevel="0" collapsed="false">
      <c r="A194" s="117" t="n">
        <v>76</v>
      </c>
      <c r="B194" s="117" t="s">
        <v>74</v>
      </c>
      <c r="C194" s="117" t="s">
        <v>32</v>
      </c>
      <c r="D194" s="119"/>
      <c r="E194" s="119"/>
      <c r="F194" s="119"/>
      <c r="G194" s="113"/>
      <c r="H194" s="130"/>
      <c r="I194" s="130"/>
      <c r="J194" s="130"/>
      <c r="K194" s="130"/>
      <c r="L194" s="130"/>
      <c r="M194" s="130"/>
      <c r="N194" s="131"/>
      <c r="O194" s="131"/>
      <c r="P194" s="131"/>
      <c r="Q194" s="131"/>
      <c r="R194" s="131"/>
      <c r="S194" s="131"/>
      <c r="T194" s="131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19"/>
      <c r="AE194" s="119"/>
      <c r="AF194" s="119"/>
      <c r="AG194" s="119"/>
      <c r="AH194" s="50" t="n">
        <f aca="false">SUM(D194:AG194)</f>
        <v>0</v>
      </c>
      <c r="AI194" s="120"/>
      <c r="AJ194" s="60" t="n">
        <f aca="false">SUM(G194:M194)*10.45+SUM(N194:T194)*11.35+SUM(U194:AC194)*12.25</f>
        <v>0</v>
      </c>
    </row>
    <row r="195" customFormat="false" ht="14.25" hidden="false" customHeight="true" outlineLevel="0" collapsed="false">
      <c r="A195" s="117" t="n">
        <v>76</v>
      </c>
      <c r="B195" s="117" t="s">
        <v>74</v>
      </c>
      <c r="C195" s="117" t="s">
        <v>82</v>
      </c>
      <c r="D195" s="119"/>
      <c r="E195" s="119"/>
      <c r="F195" s="119"/>
      <c r="G195" s="113"/>
      <c r="H195" s="130"/>
      <c r="I195" s="130"/>
      <c r="J195" s="130"/>
      <c r="K195" s="130"/>
      <c r="L195" s="130"/>
      <c r="M195" s="130"/>
      <c r="N195" s="131"/>
      <c r="O195" s="131"/>
      <c r="P195" s="131"/>
      <c r="Q195" s="131"/>
      <c r="R195" s="131"/>
      <c r="S195" s="131"/>
      <c r="T195" s="131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19"/>
      <c r="AE195" s="119"/>
      <c r="AF195" s="119"/>
      <c r="AG195" s="119"/>
      <c r="AH195" s="50" t="n">
        <f aca="false">SUM(D195:AG195)</f>
        <v>0</v>
      </c>
      <c r="AI195" s="120"/>
      <c r="AJ195" s="60" t="n">
        <f aca="false">SUM(G195:M195)*10.45+SUM(N195:T195)*11.35+SUM(U195:AC195)*12.25</f>
        <v>0</v>
      </c>
    </row>
    <row r="196" customFormat="false" ht="14.25" hidden="false" customHeight="true" outlineLevel="0" collapsed="false">
      <c r="A196" s="28" t="s">
        <v>15</v>
      </c>
      <c r="B196" s="28" t="s">
        <v>16</v>
      </c>
      <c r="C196" s="28" t="s">
        <v>17</v>
      </c>
      <c r="D196" s="157" t="n">
        <v>18</v>
      </c>
      <c r="E196" s="158" t="n">
        <v>19</v>
      </c>
      <c r="F196" s="158" t="n">
        <v>20</v>
      </c>
      <c r="G196" s="158" t="n">
        <v>21</v>
      </c>
      <c r="H196" s="158" t="n">
        <v>22</v>
      </c>
      <c r="I196" s="158" t="n">
        <v>23</v>
      </c>
      <c r="J196" s="158" t="n">
        <v>24</v>
      </c>
      <c r="K196" s="158" t="n">
        <v>25</v>
      </c>
      <c r="L196" s="158" t="n">
        <v>26</v>
      </c>
      <c r="M196" s="158" t="n">
        <v>27</v>
      </c>
      <c r="N196" s="158" t="n">
        <v>28</v>
      </c>
      <c r="O196" s="158" t="n">
        <v>29</v>
      </c>
      <c r="P196" s="158" t="n">
        <v>30</v>
      </c>
      <c r="Q196" s="158" t="n">
        <v>31</v>
      </c>
      <c r="R196" s="158" t="n">
        <v>32</v>
      </c>
      <c r="S196" s="158" t="n">
        <v>33</v>
      </c>
      <c r="T196" s="158" t="n">
        <v>34</v>
      </c>
      <c r="U196" s="158" t="n">
        <v>35</v>
      </c>
      <c r="V196" s="158" t="n">
        <v>36</v>
      </c>
      <c r="W196" s="158" t="n">
        <v>37</v>
      </c>
      <c r="X196" s="158" t="n">
        <v>38</v>
      </c>
      <c r="Y196" s="158" t="n">
        <v>39</v>
      </c>
      <c r="Z196" s="158" t="n">
        <v>40</v>
      </c>
      <c r="AA196" s="158" t="n">
        <v>41</v>
      </c>
      <c r="AB196" s="158" t="n">
        <v>42</v>
      </c>
      <c r="AC196" s="158" t="n">
        <v>43</v>
      </c>
      <c r="AD196" s="158" t="n">
        <v>44</v>
      </c>
      <c r="AE196" s="158" t="n">
        <v>45</v>
      </c>
      <c r="AF196" s="158" t="n">
        <v>46</v>
      </c>
      <c r="AG196" s="158" t="n">
        <v>47</v>
      </c>
      <c r="AH196" s="30" t="s">
        <v>18</v>
      </c>
      <c r="AI196" s="30" t="s">
        <v>19</v>
      </c>
      <c r="AJ196" s="31" t="s">
        <v>20</v>
      </c>
    </row>
    <row r="197" customFormat="false" ht="14.25" hidden="false" customHeight="true" outlineLevel="0" collapsed="false">
      <c r="A197" s="126" t="n">
        <v>76</v>
      </c>
      <c r="B197" s="126" t="s">
        <v>91</v>
      </c>
      <c r="C197" s="117"/>
      <c r="D197" s="97"/>
      <c r="E197" s="97"/>
      <c r="F197" s="97"/>
      <c r="G197" s="98"/>
      <c r="H197" s="99"/>
      <c r="I197" s="100" t="n">
        <v>11.25</v>
      </c>
      <c r="J197" s="100"/>
      <c r="K197" s="101"/>
      <c r="L197" s="101"/>
      <c r="M197" s="101"/>
      <c r="N197" s="102"/>
      <c r="O197" s="102"/>
      <c r="P197" s="103" t="n">
        <v>12.15</v>
      </c>
      <c r="Q197" s="103"/>
      <c r="R197" s="102"/>
      <c r="S197" s="102"/>
      <c r="T197" s="102"/>
      <c r="U197" s="104"/>
      <c r="V197" s="104"/>
      <c r="W197" s="104"/>
      <c r="X197" s="105" t="n">
        <v>13.05</v>
      </c>
      <c r="Y197" s="105"/>
      <c r="Z197" s="104"/>
      <c r="AA197" s="106"/>
      <c r="AB197" s="106"/>
      <c r="AC197" s="106"/>
      <c r="AD197" s="97"/>
      <c r="AE197" s="97"/>
      <c r="AF197" s="97"/>
      <c r="AG197" s="97"/>
      <c r="AH197" s="120"/>
      <c r="AI197" s="120"/>
      <c r="AJ197" s="120"/>
    </row>
    <row r="198" customFormat="false" ht="14.25" hidden="false" customHeight="true" outlineLevel="0" collapsed="false">
      <c r="A198" s="117" t="n">
        <v>76</v>
      </c>
      <c r="B198" s="117" t="s">
        <v>91</v>
      </c>
      <c r="C198" s="118" t="s">
        <v>28</v>
      </c>
      <c r="D198" s="119"/>
      <c r="E198" s="119"/>
      <c r="F198" s="119"/>
      <c r="G198" s="112"/>
      <c r="H198" s="113"/>
      <c r="I198" s="113"/>
      <c r="J198" s="113"/>
      <c r="K198" s="113"/>
      <c r="L198" s="113"/>
      <c r="M198" s="113"/>
      <c r="N198" s="114"/>
      <c r="O198" s="114"/>
      <c r="P198" s="114"/>
      <c r="Q198" s="114"/>
      <c r="R198" s="114"/>
      <c r="S198" s="114"/>
      <c r="T198" s="114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9"/>
      <c r="AE198" s="119"/>
      <c r="AF198" s="119"/>
      <c r="AG198" s="119"/>
      <c r="AH198" s="50" t="n">
        <f aca="false">SUM(D198:AG198)</f>
        <v>0</v>
      </c>
      <c r="AI198" s="120"/>
      <c r="AJ198" s="60" t="n">
        <f aca="false">SUM(G198:M198)*11.25+SUM(N198:T198)*12.15+SUM(U198:AC198)*13.05</f>
        <v>0</v>
      </c>
    </row>
    <row r="199" customFormat="false" ht="14.25" hidden="false" customHeight="true" outlineLevel="0" collapsed="false">
      <c r="A199" s="117" t="n">
        <v>76</v>
      </c>
      <c r="B199" s="117" t="s">
        <v>91</v>
      </c>
      <c r="C199" s="118" t="s">
        <v>63</v>
      </c>
      <c r="D199" s="119"/>
      <c r="E199" s="119"/>
      <c r="F199" s="119"/>
      <c r="G199" s="112"/>
      <c r="H199" s="113"/>
      <c r="I199" s="113"/>
      <c r="J199" s="113"/>
      <c r="K199" s="113"/>
      <c r="L199" s="113"/>
      <c r="M199" s="113"/>
      <c r="N199" s="114"/>
      <c r="O199" s="114"/>
      <c r="P199" s="114"/>
      <c r="Q199" s="114"/>
      <c r="R199" s="114"/>
      <c r="S199" s="114"/>
      <c r="T199" s="114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9"/>
      <c r="AE199" s="119"/>
      <c r="AF199" s="119"/>
      <c r="AG199" s="119"/>
      <c r="AH199" s="50" t="n">
        <f aca="false">SUM(D199:AG199)</f>
        <v>0</v>
      </c>
      <c r="AI199" s="120"/>
      <c r="AJ199" s="60" t="n">
        <f aca="false">SUM(G199:M199)*11.25+SUM(N199:T199)*12.15+SUM(U199:AC199)*13.05</f>
        <v>0</v>
      </c>
    </row>
    <row r="200" customFormat="false" ht="14.25" hidden="false" customHeight="true" outlineLevel="0" collapsed="false">
      <c r="A200" s="117"/>
      <c r="B200" s="117" t="s">
        <v>91</v>
      </c>
      <c r="C200" s="118" t="s">
        <v>70</v>
      </c>
      <c r="D200" s="119"/>
      <c r="E200" s="119"/>
      <c r="F200" s="119"/>
      <c r="G200" s="112"/>
      <c r="H200" s="113"/>
      <c r="I200" s="113"/>
      <c r="J200" s="113"/>
      <c r="K200" s="113"/>
      <c r="L200" s="113"/>
      <c r="M200" s="113"/>
      <c r="N200" s="114"/>
      <c r="O200" s="114"/>
      <c r="P200" s="114"/>
      <c r="Q200" s="114"/>
      <c r="R200" s="114"/>
      <c r="S200" s="114"/>
      <c r="T200" s="114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9"/>
      <c r="AE200" s="119"/>
      <c r="AF200" s="119"/>
      <c r="AG200" s="119"/>
      <c r="AH200" s="50" t="n">
        <f aca="false">SUM(D200:AG200)</f>
        <v>0</v>
      </c>
      <c r="AI200" s="120"/>
      <c r="AJ200" s="60" t="n">
        <f aca="false">SUM(G200:M200)*11.25+SUM(N200:T200)*12.15+SUM(U200:AC200)*13.05</f>
        <v>0</v>
      </c>
    </row>
    <row r="201" customFormat="false" ht="14.25" hidden="false" customHeight="true" outlineLevel="0" collapsed="false">
      <c r="A201" s="117" t="n">
        <v>76</v>
      </c>
      <c r="B201" s="117" t="s">
        <v>91</v>
      </c>
      <c r="C201" s="118" t="s">
        <v>92</v>
      </c>
      <c r="D201" s="119"/>
      <c r="E201" s="119"/>
      <c r="F201" s="119"/>
      <c r="G201" s="112"/>
      <c r="H201" s="113"/>
      <c r="I201" s="113"/>
      <c r="J201" s="113"/>
      <c r="K201" s="113"/>
      <c r="L201" s="113"/>
      <c r="M201" s="113"/>
      <c r="N201" s="114"/>
      <c r="O201" s="114"/>
      <c r="P201" s="114"/>
      <c r="Q201" s="114"/>
      <c r="R201" s="114"/>
      <c r="S201" s="114"/>
      <c r="T201" s="114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9"/>
      <c r="AE201" s="119"/>
      <c r="AF201" s="119"/>
      <c r="AG201" s="119"/>
      <c r="AH201" s="50" t="n">
        <f aca="false">SUM(D201:AG201)</f>
        <v>0</v>
      </c>
      <c r="AI201" s="120"/>
      <c r="AJ201" s="60" t="n">
        <f aca="false">SUM(G201:M201)*11.25+SUM(N201:T201)*12.15+SUM(U201:AC201)*13.05</f>
        <v>0</v>
      </c>
    </row>
    <row r="202" customFormat="false" ht="14.25" hidden="false" customHeight="true" outlineLevel="0" collapsed="false">
      <c r="A202" s="117" t="n">
        <v>76</v>
      </c>
      <c r="B202" s="117" t="s">
        <v>91</v>
      </c>
      <c r="C202" s="118" t="s">
        <v>49</v>
      </c>
      <c r="D202" s="119"/>
      <c r="E202" s="119"/>
      <c r="F202" s="119"/>
      <c r="G202" s="112"/>
      <c r="H202" s="113"/>
      <c r="I202" s="113"/>
      <c r="J202" s="113"/>
      <c r="K202" s="113"/>
      <c r="L202" s="113"/>
      <c r="M202" s="113"/>
      <c r="N202" s="114"/>
      <c r="O202" s="114"/>
      <c r="P202" s="114"/>
      <c r="Q202" s="114"/>
      <c r="R202" s="114"/>
      <c r="S202" s="114"/>
      <c r="T202" s="114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9"/>
      <c r="AE202" s="119"/>
      <c r="AF202" s="119"/>
      <c r="AG202" s="119"/>
      <c r="AH202" s="50" t="n">
        <f aca="false">SUM(D202:AG202)</f>
        <v>0</v>
      </c>
      <c r="AI202" s="120"/>
      <c r="AJ202" s="60" t="n">
        <f aca="false">SUM(G202:M202)*11.25+SUM(N202:T202)*12.15+SUM(U202:AC202)*13.05</f>
        <v>0</v>
      </c>
    </row>
    <row r="203" customFormat="false" ht="14.25" hidden="false" customHeight="true" outlineLevel="0" collapsed="false">
      <c r="A203" s="117"/>
      <c r="B203" s="117"/>
      <c r="C203" s="118"/>
      <c r="D203" s="119"/>
      <c r="E203" s="119"/>
      <c r="F203" s="119"/>
      <c r="G203" s="113"/>
      <c r="H203" s="130"/>
      <c r="I203" s="130"/>
      <c r="J203" s="130"/>
      <c r="K203" s="130"/>
      <c r="L203" s="130"/>
      <c r="M203" s="130"/>
      <c r="N203" s="131"/>
      <c r="O203" s="131"/>
      <c r="P203" s="131"/>
      <c r="Q203" s="131"/>
      <c r="R203" s="131"/>
      <c r="S203" s="131"/>
      <c r="T203" s="131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19"/>
      <c r="AE203" s="119"/>
      <c r="AF203" s="119"/>
      <c r="AG203" s="119"/>
      <c r="AH203" s="50"/>
      <c r="AI203" s="120"/>
      <c r="AJ203" s="60"/>
    </row>
    <row r="204" customFormat="false" ht="14.25" hidden="false" customHeight="true" outlineLevel="0" collapsed="false">
      <c r="A204" s="117"/>
      <c r="B204" s="117"/>
      <c r="C204" s="117"/>
      <c r="D204" s="119"/>
      <c r="E204" s="119"/>
      <c r="F204" s="119"/>
      <c r="G204" s="113"/>
      <c r="H204" s="130"/>
      <c r="I204" s="130"/>
      <c r="J204" s="130"/>
      <c r="K204" s="130"/>
      <c r="L204" s="130"/>
      <c r="M204" s="130"/>
      <c r="N204" s="131"/>
      <c r="O204" s="131"/>
      <c r="P204" s="131"/>
      <c r="Q204" s="131"/>
      <c r="R204" s="131"/>
      <c r="S204" s="131"/>
      <c r="T204" s="131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19"/>
      <c r="AE204" s="119"/>
      <c r="AF204" s="119"/>
      <c r="AG204" s="119"/>
      <c r="AH204" s="50"/>
      <c r="AI204" s="120"/>
      <c r="AJ204" s="60"/>
    </row>
    <row r="205" customFormat="false" ht="14.25" hidden="false" customHeight="true" outlineLevel="0" collapsed="false">
      <c r="A205" s="126" t="n">
        <v>76</v>
      </c>
      <c r="B205" s="126" t="s">
        <v>94</v>
      </c>
      <c r="C205" s="117"/>
      <c r="D205" s="97"/>
      <c r="E205" s="97"/>
      <c r="F205" s="97"/>
      <c r="G205" s="98"/>
      <c r="H205" s="99"/>
      <c r="I205" s="100" t="n">
        <v>12.1</v>
      </c>
      <c r="J205" s="100"/>
      <c r="K205" s="101"/>
      <c r="L205" s="101"/>
      <c r="M205" s="101"/>
      <c r="N205" s="102"/>
      <c r="O205" s="102"/>
      <c r="P205" s="103" t="n">
        <v>13</v>
      </c>
      <c r="Q205" s="103"/>
      <c r="R205" s="102"/>
      <c r="S205" s="102"/>
      <c r="T205" s="102"/>
      <c r="U205" s="104"/>
      <c r="V205" s="104"/>
      <c r="W205" s="104"/>
      <c r="X205" s="105" t="n">
        <v>13.9</v>
      </c>
      <c r="Y205" s="105"/>
      <c r="Z205" s="104"/>
      <c r="AA205" s="106"/>
      <c r="AB205" s="106"/>
      <c r="AC205" s="106"/>
      <c r="AD205" s="119"/>
      <c r="AE205" s="119"/>
      <c r="AF205" s="119"/>
      <c r="AG205" s="119"/>
      <c r="AH205" s="120"/>
      <c r="AI205" s="120"/>
      <c r="AJ205" s="120"/>
    </row>
    <row r="206" customFormat="false" ht="14.25" hidden="false" customHeight="true" outlineLevel="0" collapsed="false">
      <c r="A206" s="117" t="n">
        <v>76</v>
      </c>
      <c r="B206" s="117" t="s">
        <v>94</v>
      </c>
      <c r="C206" s="118" t="s">
        <v>28</v>
      </c>
      <c r="D206" s="119"/>
      <c r="E206" s="119"/>
      <c r="F206" s="119"/>
      <c r="G206" s="112"/>
      <c r="H206" s="113"/>
      <c r="I206" s="113"/>
      <c r="J206" s="113"/>
      <c r="K206" s="113"/>
      <c r="L206" s="113"/>
      <c r="M206" s="113"/>
      <c r="N206" s="114"/>
      <c r="O206" s="114"/>
      <c r="P206" s="114"/>
      <c r="Q206" s="114"/>
      <c r="R206" s="114"/>
      <c r="S206" s="114"/>
      <c r="T206" s="114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9"/>
      <c r="AE206" s="119"/>
      <c r="AF206" s="119"/>
      <c r="AG206" s="119"/>
      <c r="AH206" s="50" t="n">
        <f aca="false">SUM(D206:AG206)</f>
        <v>0</v>
      </c>
      <c r="AI206" s="120"/>
      <c r="AJ206" s="60" t="n">
        <f aca="false">SUM(G206:M206)*12.1+SUM(N206:T206)*13+SUM(U206:AC206)*13.9</f>
        <v>0</v>
      </c>
    </row>
    <row r="207" customFormat="false" ht="14.25" hidden="false" customHeight="true" outlineLevel="0" collapsed="false">
      <c r="A207" s="117" t="n">
        <v>76</v>
      </c>
      <c r="B207" s="117" t="s">
        <v>94</v>
      </c>
      <c r="C207" s="118" t="s">
        <v>63</v>
      </c>
      <c r="D207" s="119"/>
      <c r="E207" s="119"/>
      <c r="F207" s="119"/>
      <c r="G207" s="112"/>
      <c r="H207" s="113"/>
      <c r="I207" s="113"/>
      <c r="J207" s="113"/>
      <c r="K207" s="113"/>
      <c r="L207" s="113"/>
      <c r="M207" s="113"/>
      <c r="N207" s="114"/>
      <c r="O207" s="114"/>
      <c r="P207" s="114"/>
      <c r="Q207" s="114"/>
      <c r="R207" s="114"/>
      <c r="S207" s="114"/>
      <c r="T207" s="114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9"/>
      <c r="AE207" s="119"/>
      <c r="AF207" s="119"/>
      <c r="AG207" s="119"/>
      <c r="AH207" s="50" t="n">
        <f aca="false">SUM(D207:AG207)</f>
        <v>0</v>
      </c>
      <c r="AI207" s="120"/>
      <c r="AJ207" s="60" t="n">
        <f aca="false">SUM(G207:M207)*12.1+SUM(N207:T207)*13+SUM(U207:AC207)*13.9</f>
        <v>0</v>
      </c>
    </row>
    <row r="208" customFormat="false" ht="14.25" hidden="false" customHeight="true" outlineLevel="0" collapsed="false">
      <c r="A208" s="117"/>
      <c r="B208" s="117" t="s">
        <v>94</v>
      </c>
      <c r="C208" s="118" t="s">
        <v>70</v>
      </c>
      <c r="D208" s="119"/>
      <c r="E208" s="119"/>
      <c r="F208" s="119"/>
      <c r="G208" s="112"/>
      <c r="H208" s="113"/>
      <c r="I208" s="113"/>
      <c r="J208" s="113"/>
      <c r="K208" s="113"/>
      <c r="L208" s="113"/>
      <c r="M208" s="113"/>
      <c r="N208" s="114"/>
      <c r="O208" s="114"/>
      <c r="P208" s="114"/>
      <c r="Q208" s="114"/>
      <c r="R208" s="114"/>
      <c r="S208" s="114"/>
      <c r="T208" s="114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9"/>
      <c r="AE208" s="119"/>
      <c r="AF208" s="119"/>
      <c r="AG208" s="119"/>
      <c r="AH208" s="50" t="n">
        <f aca="false">SUM(D208:AG208)</f>
        <v>0</v>
      </c>
      <c r="AI208" s="120"/>
      <c r="AJ208" s="60" t="n">
        <f aca="false">SUM(G208:M208)*12.1+SUM(N208:T208)*13+SUM(U208:AC208)*13.9</f>
        <v>0</v>
      </c>
    </row>
    <row r="209" customFormat="false" ht="14.25" hidden="false" customHeight="true" outlineLevel="0" collapsed="false">
      <c r="A209" s="117" t="n">
        <v>76</v>
      </c>
      <c r="B209" s="117" t="s">
        <v>94</v>
      </c>
      <c r="C209" s="118" t="s">
        <v>92</v>
      </c>
      <c r="D209" s="119"/>
      <c r="E209" s="119"/>
      <c r="F209" s="119"/>
      <c r="G209" s="112"/>
      <c r="H209" s="113"/>
      <c r="I209" s="113"/>
      <c r="J209" s="113"/>
      <c r="K209" s="113"/>
      <c r="L209" s="113"/>
      <c r="M209" s="113"/>
      <c r="N209" s="114"/>
      <c r="O209" s="114"/>
      <c r="P209" s="114"/>
      <c r="Q209" s="114"/>
      <c r="R209" s="114"/>
      <c r="S209" s="114"/>
      <c r="T209" s="114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9"/>
      <c r="AE209" s="119"/>
      <c r="AF209" s="119"/>
      <c r="AG209" s="119"/>
      <c r="AH209" s="50" t="n">
        <f aca="false">SUM(D209:AG209)</f>
        <v>0</v>
      </c>
      <c r="AI209" s="120"/>
      <c r="AJ209" s="60" t="n">
        <f aca="false">SUM(G209:M209)*12.1+SUM(N209:T209)*13+SUM(U209:AC209)*13.9</f>
        <v>0</v>
      </c>
    </row>
    <row r="210" customFormat="false" ht="14.25" hidden="false" customHeight="true" outlineLevel="0" collapsed="false">
      <c r="A210" s="117" t="n">
        <v>76</v>
      </c>
      <c r="B210" s="117" t="s">
        <v>94</v>
      </c>
      <c r="C210" s="118" t="s">
        <v>49</v>
      </c>
      <c r="D210" s="119"/>
      <c r="E210" s="119"/>
      <c r="F210" s="119"/>
      <c r="G210" s="112"/>
      <c r="H210" s="113"/>
      <c r="I210" s="113"/>
      <c r="J210" s="113"/>
      <c r="K210" s="113"/>
      <c r="L210" s="113"/>
      <c r="M210" s="113"/>
      <c r="N210" s="114"/>
      <c r="O210" s="114"/>
      <c r="P210" s="114"/>
      <c r="Q210" s="114"/>
      <c r="R210" s="114"/>
      <c r="S210" s="114"/>
      <c r="T210" s="114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9"/>
      <c r="AE210" s="119"/>
      <c r="AF210" s="119"/>
      <c r="AG210" s="119"/>
      <c r="AH210" s="50" t="n">
        <f aca="false">SUM(D210:AG210)</f>
        <v>0</v>
      </c>
      <c r="AI210" s="120"/>
      <c r="AJ210" s="60" t="n">
        <f aca="false">SUM(G210:M210)*12.1+SUM(N210:T210)*13+SUM(U210:AC210)*13.9</f>
        <v>0</v>
      </c>
    </row>
    <row r="211" customFormat="false" ht="14.25" hidden="false" customHeight="true" outlineLevel="0" collapsed="false">
      <c r="A211" s="117"/>
      <c r="B211" s="117"/>
      <c r="C211" s="117"/>
      <c r="D211" s="119"/>
      <c r="E211" s="119"/>
      <c r="F211" s="119"/>
      <c r="G211" s="151"/>
      <c r="H211" s="151"/>
      <c r="I211" s="151"/>
      <c r="J211" s="151"/>
      <c r="K211" s="151"/>
      <c r="L211" s="151"/>
      <c r="M211" s="151"/>
      <c r="N211" s="152"/>
      <c r="O211" s="152"/>
      <c r="P211" s="152"/>
      <c r="Q211" s="152"/>
      <c r="R211" s="152"/>
      <c r="S211" s="152"/>
      <c r="T211" s="152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119"/>
      <c r="AE211" s="119"/>
      <c r="AF211" s="119"/>
      <c r="AG211" s="119"/>
      <c r="AH211" s="50"/>
      <c r="AI211" s="120"/>
      <c r="AJ211" s="120"/>
    </row>
    <row r="212" customFormat="false" ht="14.25" hidden="false" customHeight="true" outlineLevel="0" collapsed="false">
      <c r="A212" s="154" t="n">
        <v>76</v>
      </c>
      <c r="B212" s="155"/>
      <c r="C212" s="95" t="s">
        <v>55</v>
      </c>
      <c r="D212" s="48"/>
      <c r="E212" s="48"/>
      <c r="F212" s="48"/>
      <c r="G212" s="48" t="n">
        <f aca="false">SUM(G154:G174)+SUM(G176:G195)+SUM(G198:G204)+SUM(G206:G211)</f>
        <v>0</v>
      </c>
      <c r="H212" s="48" t="n">
        <f aca="false">SUM(H154:H174)+SUM(H176:H195)+SUM(H198:H204)+SUM(H206:H211)</f>
        <v>0</v>
      </c>
      <c r="I212" s="48" t="n">
        <f aca="false">SUM(I154:I174)+SUM(I176:I195)+SUM(I198:I204)+SUM(I206:I211)</f>
        <v>0</v>
      </c>
      <c r="J212" s="48" t="n">
        <f aca="false">SUM(J154:J174)+SUM(J176:J195)+SUM(J198:J204)+SUM(J206:J211)</f>
        <v>0</v>
      </c>
      <c r="K212" s="48" t="n">
        <f aca="false">SUM(K154:K174)+SUM(K176:K195)+SUM(K198:K204)+SUM(K206:K211)</f>
        <v>0</v>
      </c>
      <c r="L212" s="48" t="n">
        <f aca="false">SUM(L154:L174)+SUM(L176:L195)+SUM(L198:L204)+SUM(L206:L211)</f>
        <v>0</v>
      </c>
      <c r="M212" s="48" t="n">
        <f aca="false">SUM(M154:M174)+SUM(M176:M195)+SUM(M198:M204)+SUM(M206:M211)</f>
        <v>0</v>
      </c>
      <c r="N212" s="48" t="n">
        <f aca="false">SUM(N154:N174)+SUM(N176:N195)+SUM(N198:N204)+SUM(N206:N211)</f>
        <v>0</v>
      </c>
      <c r="O212" s="48" t="n">
        <f aca="false">SUM(O154:O174)+SUM(O176:O195)+SUM(O198:O204)+SUM(O206:O211)</f>
        <v>0</v>
      </c>
      <c r="P212" s="48" t="n">
        <f aca="false">SUM(P154:P174)+SUM(P176:P195)+SUM(P198:P204)+SUM(P206:P211)</f>
        <v>0</v>
      </c>
      <c r="Q212" s="48" t="n">
        <f aca="false">SUM(Q154:Q174)+SUM(Q176:Q195)+SUM(Q198:Q204)+SUM(Q206:Q211)</f>
        <v>0</v>
      </c>
      <c r="R212" s="48" t="n">
        <f aca="false">SUM(R154:R174)+SUM(R176:R195)+SUM(R198:R204)+SUM(R206:R211)</f>
        <v>0</v>
      </c>
      <c r="S212" s="48" t="n">
        <f aca="false">SUM(S154:S174)+SUM(S176:S195)+SUM(S198:S204)+SUM(S206:S211)</f>
        <v>0</v>
      </c>
      <c r="T212" s="48" t="n">
        <f aca="false">SUM(T154:T174)+SUM(T176:T195)+SUM(T198:T204)+SUM(T206:T211)</f>
        <v>0</v>
      </c>
      <c r="U212" s="48" t="n">
        <f aca="false">SUM(U154:U174)+SUM(U176:U195)+SUM(U198:U204)+SUM(U206:U211)</f>
        <v>0</v>
      </c>
      <c r="V212" s="48" t="n">
        <f aca="false">SUM(V154:V174)+SUM(V176:V195)+SUM(V198:V204)+SUM(V206:V211)</f>
        <v>0</v>
      </c>
      <c r="W212" s="48" t="n">
        <f aca="false">SUM(W154:W174)+SUM(W176:W195)+SUM(W198:W204)+SUM(W206:W211)</f>
        <v>0</v>
      </c>
      <c r="X212" s="48" t="n">
        <f aca="false">SUM(X154:X174)+SUM(X176:X195)+SUM(X198:X204)+SUM(X206:X211)</f>
        <v>0</v>
      </c>
      <c r="Y212" s="48" t="n">
        <f aca="false">SUM(Y154:Y174)+SUM(Y176:Y195)+SUM(Y198:Y204)+SUM(Y206:Y211)</f>
        <v>0</v>
      </c>
      <c r="Z212" s="48" t="n">
        <f aca="false">SUM(Z154:Z174)+SUM(Z176:Z195)+SUM(Z198:Z204)+SUM(Z206:Z211)</f>
        <v>0</v>
      </c>
      <c r="AA212" s="48" t="n">
        <f aca="false">SUM(AA154:AA174)+SUM(AA176:AA195)+SUM(AA198:AA204)+SUM(AA206:AA211)</f>
        <v>0</v>
      </c>
      <c r="AB212" s="48" t="n">
        <f aca="false">SUM(AB154:AB174)+SUM(AB176:AB195)+SUM(AB198:AB204)+SUM(AB206:AB211)</f>
        <v>0</v>
      </c>
      <c r="AC212" s="48" t="n">
        <f aca="false">SUM(AC154:AC174)+SUM(AC176:AC195)+SUM(AC198:AC204)+SUM(AC206:AC211)</f>
        <v>0</v>
      </c>
      <c r="AD212" s="48"/>
      <c r="AE212" s="48"/>
      <c r="AF212" s="48"/>
      <c r="AG212" s="48"/>
      <c r="AH212" s="50" t="n">
        <f aca="false">SUM(D212:AG212)</f>
        <v>0</v>
      </c>
      <c r="AI212" s="120"/>
      <c r="AJ212" s="156" t="n">
        <f aca="false">SUM(AJ154:AJ211)</f>
        <v>0</v>
      </c>
    </row>
    <row r="213" customFormat="false" ht="14.25" hidden="false" customHeight="true" outlineLevel="0" collapsed="false">
      <c r="A213" s="28" t="s">
        <v>15</v>
      </c>
      <c r="B213" s="28" t="s">
        <v>16</v>
      </c>
      <c r="C213" s="28" t="s">
        <v>17</v>
      </c>
      <c r="D213" s="157" t="n">
        <v>18</v>
      </c>
      <c r="E213" s="158" t="n">
        <v>19</v>
      </c>
      <c r="F213" s="158" t="n">
        <v>20</v>
      </c>
      <c r="G213" s="158" t="n">
        <v>21</v>
      </c>
      <c r="H213" s="158" t="n">
        <v>22</v>
      </c>
      <c r="I213" s="158" t="n">
        <v>23</v>
      </c>
      <c r="J213" s="158" t="n">
        <v>24</v>
      </c>
      <c r="K213" s="158" t="n">
        <v>25</v>
      </c>
      <c r="L213" s="158" t="n">
        <v>26</v>
      </c>
      <c r="M213" s="158" t="n">
        <v>27</v>
      </c>
      <c r="N213" s="158" t="n">
        <v>28</v>
      </c>
      <c r="O213" s="158" t="n">
        <v>29</v>
      </c>
      <c r="P213" s="158" t="n">
        <v>30</v>
      </c>
      <c r="Q213" s="158" t="n">
        <v>31</v>
      </c>
      <c r="R213" s="158" t="n">
        <v>32</v>
      </c>
      <c r="S213" s="158" t="n">
        <v>33</v>
      </c>
      <c r="T213" s="158" t="n">
        <v>34</v>
      </c>
      <c r="U213" s="158" t="n">
        <v>35</v>
      </c>
      <c r="V213" s="158" t="n">
        <v>36</v>
      </c>
      <c r="W213" s="158" t="n">
        <v>37</v>
      </c>
      <c r="X213" s="158" t="n">
        <v>38</v>
      </c>
      <c r="Y213" s="158" t="n">
        <v>39</v>
      </c>
      <c r="Z213" s="158" t="n">
        <v>40</v>
      </c>
      <c r="AA213" s="158" t="n">
        <v>41</v>
      </c>
      <c r="AB213" s="158" t="n">
        <v>42</v>
      </c>
      <c r="AC213" s="158" t="n">
        <v>43</v>
      </c>
      <c r="AD213" s="158" t="n">
        <v>44</v>
      </c>
      <c r="AE213" s="158" t="n">
        <v>45</v>
      </c>
      <c r="AF213" s="158" t="n">
        <v>46</v>
      </c>
      <c r="AG213" s="158" t="n">
        <v>47</v>
      </c>
      <c r="AH213" s="30" t="s">
        <v>18</v>
      </c>
      <c r="AI213" s="30" t="s">
        <v>19</v>
      </c>
      <c r="AJ213" s="31" t="s">
        <v>20</v>
      </c>
    </row>
    <row r="214" customFormat="false" ht="14.25" hidden="false" customHeight="true" outlineLevel="0" collapsed="false">
      <c r="A214" s="126" t="n">
        <v>78</v>
      </c>
      <c r="B214" s="126" t="s">
        <v>98</v>
      </c>
      <c r="C214" s="126" t="s">
        <v>99</v>
      </c>
      <c r="D214" s="97"/>
      <c r="E214" s="97"/>
      <c r="F214" s="97"/>
      <c r="G214" s="98"/>
      <c r="H214" s="99"/>
      <c r="I214" s="100" t="n">
        <v>12.2</v>
      </c>
      <c r="J214" s="100"/>
      <c r="K214" s="101"/>
      <c r="L214" s="101"/>
      <c r="M214" s="101"/>
      <c r="N214" s="102"/>
      <c r="O214" s="102"/>
      <c r="P214" s="103" t="n">
        <v>13.1</v>
      </c>
      <c r="Q214" s="103"/>
      <c r="R214" s="102"/>
      <c r="S214" s="102"/>
      <c r="T214" s="102"/>
      <c r="U214" s="104"/>
      <c r="V214" s="104"/>
      <c r="W214" s="104"/>
      <c r="X214" s="105" t="n">
        <v>14</v>
      </c>
      <c r="Y214" s="105"/>
      <c r="Z214" s="106"/>
      <c r="AA214" s="106"/>
      <c r="AB214" s="106"/>
      <c r="AC214" s="106"/>
      <c r="AD214" s="119"/>
      <c r="AE214" s="119"/>
      <c r="AF214" s="119"/>
      <c r="AG214" s="119"/>
      <c r="AH214" s="120"/>
      <c r="AI214" s="120"/>
      <c r="AJ214" s="120"/>
    </row>
    <row r="215" customFormat="false" ht="14.25" hidden="false" customHeight="true" outlineLevel="0" collapsed="false">
      <c r="A215" s="117"/>
      <c r="B215" s="117" t="s">
        <v>100</v>
      </c>
      <c r="C215" s="118" t="s">
        <v>25</v>
      </c>
      <c r="D215" s="119"/>
      <c r="E215" s="119"/>
      <c r="F215" s="119"/>
      <c r="G215" s="112"/>
      <c r="H215" s="113"/>
      <c r="I215" s="113"/>
      <c r="J215" s="113"/>
      <c r="K215" s="113"/>
      <c r="L215" s="113"/>
      <c r="M215" s="113"/>
      <c r="N215" s="114"/>
      <c r="O215" s="114"/>
      <c r="P215" s="114"/>
      <c r="Q215" s="114"/>
      <c r="R215" s="114"/>
      <c r="S215" s="114"/>
      <c r="T215" s="114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9"/>
      <c r="AE215" s="119"/>
      <c r="AF215" s="119"/>
      <c r="AG215" s="119"/>
      <c r="AH215" s="50" t="n">
        <f aca="false">SUM(D215:AG215)</f>
        <v>0</v>
      </c>
      <c r="AI215" s="120"/>
      <c r="AJ215" s="60" t="n">
        <f aca="false">SUM(G215:M215)*12.2+SUM(N215:T215)*13.1+SUM(U215:AC215)*14</f>
        <v>0</v>
      </c>
    </row>
    <row r="216" customFormat="false" ht="14.25" hidden="false" customHeight="true" outlineLevel="0" collapsed="false">
      <c r="A216" s="117"/>
      <c r="B216" s="117" t="s">
        <v>100</v>
      </c>
      <c r="C216" s="117" t="s">
        <v>42</v>
      </c>
      <c r="D216" s="119"/>
      <c r="E216" s="119"/>
      <c r="F216" s="119"/>
      <c r="G216" s="112"/>
      <c r="H216" s="113"/>
      <c r="I216" s="113"/>
      <c r="J216" s="113"/>
      <c r="K216" s="113"/>
      <c r="L216" s="113"/>
      <c r="M216" s="113"/>
      <c r="N216" s="114"/>
      <c r="O216" s="114"/>
      <c r="P216" s="114"/>
      <c r="Q216" s="114"/>
      <c r="R216" s="114"/>
      <c r="S216" s="114"/>
      <c r="T216" s="114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9"/>
      <c r="AE216" s="119"/>
      <c r="AF216" s="119"/>
      <c r="AG216" s="119"/>
      <c r="AH216" s="50" t="n">
        <f aca="false">SUM(D216:AG216)</f>
        <v>0</v>
      </c>
      <c r="AI216" s="120"/>
      <c r="AJ216" s="60" t="n">
        <f aca="false">SUM(G216:M216)*12.2+SUM(N216:T216)*13.1+SUM(U216:AC216)*14</f>
        <v>0</v>
      </c>
    </row>
    <row r="217" customFormat="false" ht="14.25" hidden="false" customHeight="true" outlineLevel="0" collapsed="false">
      <c r="A217" s="117"/>
      <c r="B217" s="117" t="s">
        <v>100</v>
      </c>
      <c r="C217" s="118" t="s">
        <v>28</v>
      </c>
      <c r="D217" s="119"/>
      <c r="E217" s="119"/>
      <c r="F217" s="119"/>
      <c r="G217" s="112"/>
      <c r="H217" s="113"/>
      <c r="I217" s="113"/>
      <c r="J217" s="113"/>
      <c r="K217" s="113"/>
      <c r="L217" s="113"/>
      <c r="M217" s="113"/>
      <c r="N217" s="114"/>
      <c r="O217" s="114"/>
      <c r="P217" s="114"/>
      <c r="Q217" s="114"/>
      <c r="R217" s="114"/>
      <c r="S217" s="114"/>
      <c r="T217" s="114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9"/>
      <c r="AE217" s="119"/>
      <c r="AF217" s="119"/>
      <c r="AG217" s="119"/>
      <c r="AH217" s="50" t="n">
        <f aca="false">SUM(D217:AG217)</f>
        <v>0</v>
      </c>
      <c r="AI217" s="120"/>
      <c r="AJ217" s="60" t="n">
        <f aca="false">SUM(G217:M217)*12.2+SUM(N217:T217)*13.1+SUM(U217:AC217)*14</f>
        <v>0</v>
      </c>
    </row>
    <row r="218" customFormat="false" ht="14.25" hidden="false" customHeight="true" outlineLevel="0" collapsed="false">
      <c r="A218" s="117" t="n">
        <v>78</v>
      </c>
      <c r="B218" s="117" t="s">
        <v>100</v>
      </c>
      <c r="C218" s="118" t="s">
        <v>30</v>
      </c>
      <c r="D218" s="119"/>
      <c r="E218" s="119"/>
      <c r="F218" s="119"/>
      <c r="G218" s="112"/>
      <c r="H218" s="113"/>
      <c r="I218" s="113"/>
      <c r="J218" s="113"/>
      <c r="K218" s="113"/>
      <c r="L218" s="113"/>
      <c r="M218" s="113"/>
      <c r="N218" s="114"/>
      <c r="O218" s="114"/>
      <c r="P218" s="114"/>
      <c r="Q218" s="114"/>
      <c r="R218" s="114"/>
      <c r="S218" s="114"/>
      <c r="T218" s="114"/>
      <c r="U218" s="115"/>
      <c r="V218" s="115"/>
      <c r="W218" s="115"/>
      <c r="X218" s="115"/>
      <c r="Y218" s="115"/>
      <c r="Z218" s="115"/>
      <c r="AA218" s="115"/>
      <c r="AB218" s="115"/>
      <c r="AC218" s="115"/>
      <c r="AD218" s="119"/>
      <c r="AE218" s="119"/>
      <c r="AF218" s="119"/>
      <c r="AG218" s="119"/>
      <c r="AH218" s="50" t="n">
        <f aca="false">SUM(D218:AG218)</f>
        <v>0</v>
      </c>
      <c r="AI218" s="120"/>
      <c r="AJ218" s="60" t="n">
        <f aca="false">SUM(G218:M218)*12.2+SUM(N218:T218)*13.1+SUM(U218:AC218)*14</f>
        <v>0</v>
      </c>
    </row>
    <row r="219" customFormat="false" ht="14.25" hidden="false" customHeight="true" outlineLevel="0" collapsed="false">
      <c r="A219" s="117" t="n">
        <v>78</v>
      </c>
      <c r="B219" s="117" t="s">
        <v>100</v>
      </c>
      <c r="C219" s="118" t="s">
        <v>31</v>
      </c>
      <c r="D219" s="119"/>
      <c r="E219" s="119"/>
      <c r="F219" s="119"/>
      <c r="G219" s="112"/>
      <c r="H219" s="113"/>
      <c r="I219" s="113"/>
      <c r="J219" s="113"/>
      <c r="K219" s="113"/>
      <c r="L219" s="113"/>
      <c r="M219" s="113"/>
      <c r="N219" s="114"/>
      <c r="O219" s="114"/>
      <c r="P219" s="114"/>
      <c r="Q219" s="114"/>
      <c r="R219" s="114"/>
      <c r="S219" s="114"/>
      <c r="T219" s="114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9"/>
      <c r="AE219" s="119"/>
      <c r="AF219" s="119"/>
      <c r="AG219" s="119"/>
      <c r="AH219" s="50" t="n">
        <f aca="false">SUM(D219:AG219)</f>
        <v>0</v>
      </c>
      <c r="AI219" s="120"/>
      <c r="AJ219" s="60" t="n">
        <f aca="false">SUM(G219:M219)*12.2+SUM(N219:T219)*13.1+SUM(U219:AC219)*14</f>
        <v>0</v>
      </c>
    </row>
    <row r="220" customFormat="false" ht="14.25" hidden="false" customHeight="true" outlineLevel="0" collapsed="false">
      <c r="A220" s="117" t="n">
        <v>78</v>
      </c>
      <c r="B220" s="117" t="s">
        <v>100</v>
      </c>
      <c r="C220" s="118" t="s">
        <v>33</v>
      </c>
      <c r="D220" s="119"/>
      <c r="E220" s="119"/>
      <c r="F220" s="119"/>
      <c r="G220" s="112"/>
      <c r="H220" s="113"/>
      <c r="I220" s="113"/>
      <c r="J220" s="113"/>
      <c r="K220" s="113"/>
      <c r="L220" s="113"/>
      <c r="M220" s="113"/>
      <c r="N220" s="114"/>
      <c r="O220" s="114"/>
      <c r="P220" s="114"/>
      <c r="Q220" s="114"/>
      <c r="R220" s="114"/>
      <c r="S220" s="114"/>
      <c r="T220" s="114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9"/>
      <c r="AE220" s="119"/>
      <c r="AF220" s="119"/>
      <c r="AG220" s="119"/>
      <c r="AH220" s="50" t="n">
        <f aca="false">SUM(D220:AG220)</f>
        <v>0</v>
      </c>
      <c r="AI220" s="120"/>
      <c r="AJ220" s="60" t="n">
        <f aca="false">SUM(G220:M220)*12.2+SUM(N220:T220)*13.1+SUM(U220:AC220)*14</f>
        <v>0</v>
      </c>
    </row>
    <row r="221" customFormat="false" ht="14.25" hidden="false" customHeight="true" outlineLevel="0" collapsed="false">
      <c r="A221" s="117" t="n">
        <v>78</v>
      </c>
      <c r="B221" s="117" t="s">
        <v>100</v>
      </c>
      <c r="C221" s="118" t="s">
        <v>36</v>
      </c>
      <c r="D221" s="119"/>
      <c r="E221" s="119"/>
      <c r="F221" s="119"/>
      <c r="G221" s="112"/>
      <c r="H221" s="113"/>
      <c r="I221" s="113"/>
      <c r="J221" s="113"/>
      <c r="K221" s="113"/>
      <c r="L221" s="113"/>
      <c r="M221" s="113"/>
      <c r="N221" s="114"/>
      <c r="O221" s="114"/>
      <c r="P221" s="114"/>
      <c r="Q221" s="114"/>
      <c r="R221" s="114"/>
      <c r="S221" s="114"/>
      <c r="T221" s="114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9"/>
      <c r="AE221" s="119"/>
      <c r="AF221" s="119"/>
      <c r="AG221" s="119"/>
      <c r="AH221" s="50" t="n">
        <f aca="false">SUM(D221:AG221)</f>
        <v>0</v>
      </c>
      <c r="AI221" s="120"/>
      <c r="AJ221" s="60" t="n">
        <f aca="false">SUM(G221:M221)*12.2+SUM(N221:T221)*13.1+SUM(U221:AC221)*14</f>
        <v>0</v>
      </c>
    </row>
    <row r="222" customFormat="false" ht="14.25" hidden="false" customHeight="true" outlineLevel="0" collapsed="false">
      <c r="A222" s="117" t="n">
        <v>78</v>
      </c>
      <c r="B222" s="117" t="s">
        <v>100</v>
      </c>
      <c r="C222" s="118" t="s">
        <v>37</v>
      </c>
      <c r="D222" s="119"/>
      <c r="E222" s="119"/>
      <c r="F222" s="119"/>
      <c r="G222" s="112"/>
      <c r="H222" s="113"/>
      <c r="I222" s="113"/>
      <c r="J222" s="113"/>
      <c r="K222" s="113"/>
      <c r="L222" s="113"/>
      <c r="M222" s="113"/>
      <c r="N222" s="114"/>
      <c r="O222" s="114"/>
      <c r="P222" s="114"/>
      <c r="Q222" s="114"/>
      <c r="R222" s="114"/>
      <c r="S222" s="114"/>
      <c r="T222" s="114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9"/>
      <c r="AE222" s="119"/>
      <c r="AF222" s="119"/>
      <c r="AG222" s="119"/>
      <c r="AH222" s="50" t="n">
        <f aca="false">SUM(D222:AG222)</f>
        <v>0</v>
      </c>
      <c r="AI222" s="120"/>
      <c r="AJ222" s="60" t="n">
        <f aca="false">SUM(G222:M222)*12.2+SUM(N222:T222)*13.1+SUM(U222:AC222)*14</f>
        <v>0</v>
      </c>
    </row>
    <row r="223" customFormat="false" ht="14.25" hidden="false" customHeight="true" outlineLevel="0" collapsed="false">
      <c r="A223" s="117"/>
      <c r="B223" s="117"/>
      <c r="C223" s="118"/>
      <c r="D223" s="119"/>
      <c r="E223" s="119"/>
      <c r="F223" s="119"/>
      <c r="G223" s="112"/>
      <c r="H223" s="113"/>
      <c r="I223" s="113"/>
      <c r="J223" s="113"/>
      <c r="K223" s="113"/>
      <c r="L223" s="113"/>
      <c r="M223" s="113"/>
      <c r="N223" s="114"/>
      <c r="O223" s="114"/>
      <c r="P223" s="114"/>
      <c r="Q223" s="114"/>
      <c r="R223" s="114"/>
      <c r="S223" s="114"/>
      <c r="T223" s="114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9"/>
      <c r="AE223" s="119"/>
      <c r="AF223" s="119"/>
      <c r="AG223" s="119"/>
      <c r="AH223" s="50"/>
      <c r="AI223" s="120"/>
      <c r="AJ223" s="60"/>
    </row>
    <row r="224" customFormat="false" ht="14.25" hidden="false" customHeight="true" outlineLevel="0" collapsed="false">
      <c r="A224" s="126" t="n">
        <v>78</v>
      </c>
      <c r="B224" s="126" t="s">
        <v>58</v>
      </c>
      <c r="C224" s="117"/>
      <c r="D224" s="97"/>
      <c r="E224" s="97"/>
      <c r="F224" s="97"/>
      <c r="G224" s="161"/>
      <c r="H224" s="99"/>
      <c r="I224" s="100" t="n">
        <v>13.3</v>
      </c>
      <c r="J224" s="100"/>
      <c r="K224" s="101"/>
      <c r="L224" s="101"/>
      <c r="M224" s="101"/>
      <c r="N224" s="102"/>
      <c r="O224" s="102"/>
      <c r="P224" s="103" t="n">
        <v>14.2</v>
      </c>
      <c r="Q224" s="103"/>
      <c r="R224" s="102"/>
      <c r="S224" s="102"/>
      <c r="T224" s="102"/>
      <c r="U224" s="104"/>
      <c r="V224" s="104"/>
      <c r="W224" s="104"/>
      <c r="X224" s="105" t="n">
        <v>15.1</v>
      </c>
      <c r="Y224" s="105"/>
      <c r="Z224" s="106"/>
      <c r="AA224" s="106"/>
      <c r="AB224" s="106"/>
      <c r="AC224" s="106"/>
      <c r="AD224" s="119"/>
      <c r="AE224" s="119"/>
      <c r="AF224" s="119"/>
      <c r="AG224" s="119"/>
      <c r="AH224" s="120"/>
      <c r="AI224" s="120"/>
      <c r="AJ224" s="120"/>
    </row>
    <row r="225" customFormat="false" ht="14.25" hidden="false" customHeight="true" outlineLevel="0" collapsed="false">
      <c r="A225" s="162" t="n">
        <v>78</v>
      </c>
      <c r="B225" s="162" t="s">
        <v>58</v>
      </c>
      <c r="C225" s="117" t="s">
        <v>63</v>
      </c>
      <c r="D225" s="97"/>
      <c r="E225" s="97"/>
      <c r="F225" s="97"/>
      <c r="G225" s="161"/>
      <c r="H225" s="99"/>
      <c r="I225" s="100"/>
      <c r="J225" s="100"/>
      <c r="K225" s="101"/>
      <c r="L225" s="101"/>
      <c r="M225" s="101"/>
      <c r="N225" s="102"/>
      <c r="O225" s="102"/>
      <c r="P225" s="103"/>
      <c r="Q225" s="103"/>
      <c r="R225" s="102"/>
      <c r="S225" s="102"/>
      <c r="T225" s="102"/>
      <c r="U225" s="104"/>
      <c r="V225" s="104"/>
      <c r="W225" s="104"/>
      <c r="X225" s="105"/>
      <c r="Y225" s="105"/>
      <c r="Z225" s="106"/>
      <c r="AA225" s="106"/>
      <c r="AB225" s="106"/>
      <c r="AC225" s="106"/>
      <c r="AD225" s="119"/>
      <c r="AE225" s="119"/>
      <c r="AF225" s="119"/>
      <c r="AG225" s="119"/>
      <c r="AH225" s="50" t="n">
        <f aca="false">SUM(D225:AG225)</f>
        <v>0</v>
      </c>
      <c r="AI225" s="120"/>
      <c r="AJ225" s="60" t="n">
        <f aca="false">SUM(G225:M225)*13.3+SUM(N225:T225)*14.2+SUM(U225:AC225)*15.1</f>
        <v>0</v>
      </c>
    </row>
    <row r="226" customFormat="false" ht="14.25" hidden="false" customHeight="true" outlineLevel="0" collapsed="false">
      <c r="A226" s="117" t="n">
        <v>78</v>
      </c>
      <c r="B226" s="117" t="s">
        <v>58</v>
      </c>
      <c r="C226" s="117" t="s">
        <v>34</v>
      </c>
      <c r="D226" s="119"/>
      <c r="E226" s="119"/>
      <c r="F226" s="119"/>
      <c r="G226" s="112"/>
      <c r="H226" s="113"/>
      <c r="I226" s="113"/>
      <c r="J226" s="113"/>
      <c r="K226" s="113"/>
      <c r="L226" s="113"/>
      <c r="M226" s="113"/>
      <c r="N226" s="114"/>
      <c r="O226" s="114"/>
      <c r="P226" s="114"/>
      <c r="Q226" s="114"/>
      <c r="R226" s="114"/>
      <c r="S226" s="114"/>
      <c r="T226" s="114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9"/>
      <c r="AE226" s="119"/>
      <c r="AF226" s="119"/>
      <c r="AG226" s="119"/>
      <c r="AH226" s="50" t="n">
        <f aca="false">SUM(D226:AG226)</f>
        <v>0</v>
      </c>
      <c r="AI226" s="120"/>
      <c r="AJ226" s="60" t="n">
        <f aca="false">SUM(G226:M226)*13.3+SUM(N226:T226)*14.2+SUM(U226:AC226)*15.1</f>
        <v>0</v>
      </c>
    </row>
    <row r="227" customFormat="false" ht="14.25" hidden="false" customHeight="true" outlineLevel="0" collapsed="false">
      <c r="A227" s="117" t="n">
        <v>78</v>
      </c>
      <c r="B227" s="117" t="s">
        <v>58</v>
      </c>
      <c r="C227" s="117" t="s">
        <v>66</v>
      </c>
      <c r="D227" s="119"/>
      <c r="E227" s="119"/>
      <c r="F227" s="119"/>
      <c r="G227" s="112"/>
      <c r="H227" s="113"/>
      <c r="I227" s="113"/>
      <c r="J227" s="113"/>
      <c r="K227" s="113"/>
      <c r="L227" s="113"/>
      <c r="M227" s="113"/>
      <c r="N227" s="114"/>
      <c r="O227" s="114"/>
      <c r="P227" s="114"/>
      <c r="Q227" s="114"/>
      <c r="R227" s="114"/>
      <c r="S227" s="114"/>
      <c r="T227" s="114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9"/>
      <c r="AE227" s="119"/>
      <c r="AF227" s="119"/>
      <c r="AG227" s="119"/>
      <c r="AH227" s="50" t="n">
        <f aca="false">SUM(D227:AG227)</f>
        <v>0</v>
      </c>
      <c r="AI227" s="120"/>
      <c r="AJ227" s="60" t="n">
        <f aca="false">SUM(G227:M227)*13.3+SUM(N227:T227)*14.2+SUM(U227:AC227)*15.1</f>
        <v>0</v>
      </c>
    </row>
    <row r="228" customFormat="false" ht="14.25" hidden="false" customHeight="true" outlineLevel="0" collapsed="false">
      <c r="A228" s="117" t="n">
        <v>78</v>
      </c>
      <c r="B228" s="117" t="s">
        <v>58</v>
      </c>
      <c r="C228" s="118" t="s">
        <v>67</v>
      </c>
      <c r="D228" s="119"/>
      <c r="E228" s="119"/>
      <c r="F228" s="119"/>
      <c r="G228" s="112"/>
      <c r="H228" s="113"/>
      <c r="I228" s="113"/>
      <c r="J228" s="113"/>
      <c r="K228" s="113"/>
      <c r="L228" s="113"/>
      <c r="M228" s="113"/>
      <c r="N228" s="114"/>
      <c r="O228" s="114"/>
      <c r="P228" s="114"/>
      <c r="Q228" s="114"/>
      <c r="R228" s="114"/>
      <c r="S228" s="114"/>
      <c r="T228" s="114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9"/>
      <c r="AE228" s="119"/>
      <c r="AF228" s="119"/>
      <c r="AG228" s="119"/>
      <c r="AH228" s="50" t="n">
        <f aca="false">SUM(D228:AG228)</f>
        <v>0</v>
      </c>
      <c r="AI228" s="120"/>
      <c r="AJ228" s="60" t="n">
        <f aca="false">SUM(G228:M228)*13.3+SUM(N228:T228)*14.2+SUM(U228:AC228)*15.1</f>
        <v>0</v>
      </c>
    </row>
    <row r="229" customFormat="false" ht="14.25" hidden="false" customHeight="true" outlineLevel="0" collapsed="false">
      <c r="A229" s="117" t="n">
        <v>78</v>
      </c>
      <c r="B229" s="117" t="s">
        <v>58</v>
      </c>
      <c r="C229" s="117" t="s">
        <v>69</v>
      </c>
      <c r="D229" s="119"/>
      <c r="E229" s="119"/>
      <c r="F229" s="119"/>
      <c r="G229" s="112"/>
      <c r="H229" s="113"/>
      <c r="I229" s="113"/>
      <c r="J229" s="113"/>
      <c r="K229" s="113"/>
      <c r="L229" s="113"/>
      <c r="M229" s="113"/>
      <c r="N229" s="114"/>
      <c r="O229" s="114"/>
      <c r="P229" s="114"/>
      <c r="Q229" s="114"/>
      <c r="R229" s="114"/>
      <c r="S229" s="114"/>
      <c r="T229" s="114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9"/>
      <c r="AE229" s="119"/>
      <c r="AF229" s="119"/>
      <c r="AG229" s="119"/>
      <c r="AH229" s="50" t="n">
        <f aca="false">SUM(D229:AG229)</f>
        <v>0</v>
      </c>
      <c r="AI229" s="120"/>
      <c r="AJ229" s="60" t="n">
        <f aca="false">SUM(G229:M229)*13.3+SUM(N229:T229)*14.2+SUM(U229:AC229)*15.1</f>
        <v>0</v>
      </c>
    </row>
    <row r="230" customFormat="false" ht="14.25" hidden="false" customHeight="true" outlineLevel="0" collapsed="false">
      <c r="A230" s="117" t="n">
        <v>78</v>
      </c>
      <c r="B230" s="117" t="s">
        <v>58</v>
      </c>
      <c r="C230" s="117" t="s">
        <v>70</v>
      </c>
      <c r="D230" s="119"/>
      <c r="E230" s="119"/>
      <c r="F230" s="119"/>
      <c r="G230" s="112"/>
      <c r="H230" s="113"/>
      <c r="I230" s="113"/>
      <c r="J230" s="113"/>
      <c r="K230" s="113"/>
      <c r="L230" s="113"/>
      <c r="M230" s="113"/>
      <c r="N230" s="114"/>
      <c r="O230" s="114"/>
      <c r="P230" s="114"/>
      <c r="Q230" s="114"/>
      <c r="R230" s="114"/>
      <c r="S230" s="114"/>
      <c r="T230" s="114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9"/>
      <c r="AE230" s="119"/>
      <c r="AF230" s="119"/>
      <c r="AG230" s="119"/>
      <c r="AH230" s="50" t="n">
        <f aca="false">SUM(D230:AG230)</f>
        <v>0</v>
      </c>
      <c r="AI230" s="120"/>
      <c r="AJ230" s="60" t="n">
        <f aca="false">SUM(G230:M230)*13.3+SUM(N230:T230)*14.2+SUM(U230:AC230)*15.1</f>
        <v>0</v>
      </c>
    </row>
    <row r="231" customFormat="false" ht="14.25" hidden="false" customHeight="true" outlineLevel="0" collapsed="false">
      <c r="A231" s="117" t="n">
        <v>78</v>
      </c>
      <c r="B231" s="117" t="s">
        <v>58</v>
      </c>
      <c r="C231" s="118" t="s">
        <v>35</v>
      </c>
      <c r="D231" s="119"/>
      <c r="E231" s="119"/>
      <c r="F231" s="119"/>
      <c r="G231" s="112"/>
      <c r="H231" s="113"/>
      <c r="I231" s="113"/>
      <c r="J231" s="113"/>
      <c r="K231" s="113"/>
      <c r="L231" s="113"/>
      <c r="M231" s="113"/>
      <c r="N231" s="114"/>
      <c r="O231" s="114"/>
      <c r="P231" s="114"/>
      <c r="Q231" s="114"/>
      <c r="R231" s="114"/>
      <c r="S231" s="114"/>
      <c r="T231" s="114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9"/>
      <c r="AE231" s="119"/>
      <c r="AF231" s="119"/>
      <c r="AG231" s="119"/>
      <c r="AH231" s="50" t="n">
        <f aca="false">SUM(D231:AG231)</f>
        <v>0</v>
      </c>
      <c r="AI231" s="120"/>
      <c r="AJ231" s="60" t="n">
        <f aca="false">SUM(G231:M231)*13.3+SUM(N231:T231)*14.2+SUM(U231:AC231)*15.1</f>
        <v>0</v>
      </c>
    </row>
    <row r="232" customFormat="false" ht="14.25" hidden="false" customHeight="true" outlineLevel="0" collapsed="false">
      <c r="A232" s="117" t="n">
        <v>78</v>
      </c>
      <c r="B232" s="117" t="s">
        <v>58</v>
      </c>
      <c r="C232" s="117" t="s">
        <v>71</v>
      </c>
      <c r="D232" s="119"/>
      <c r="E232" s="119"/>
      <c r="F232" s="119"/>
      <c r="G232" s="112"/>
      <c r="H232" s="113"/>
      <c r="I232" s="113"/>
      <c r="J232" s="113"/>
      <c r="K232" s="113"/>
      <c r="L232" s="113"/>
      <c r="M232" s="113"/>
      <c r="N232" s="114"/>
      <c r="O232" s="114"/>
      <c r="P232" s="114"/>
      <c r="Q232" s="114"/>
      <c r="R232" s="114"/>
      <c r="S232" s="114"/>
      <c r="T232" s="114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9"/>
      <c r="AE232" s="119"/>
      <c r="AF232" s="119"/>
      <c r="AG232" s="119"/>
      <c r="AH232" s="50" t="n">
        <f aca="false">SUM(D232:AG232)</f>
        <v>0</v>
      </c>
      <c r="AI232" s="120"/>
      <c r="AJ232" s="60" t="n">
        <f aca="false">SUM(G232:M232)*13.3+SUM(N232:T232)*14.2+SUM(U232:AC232)*15.1</f>
        <v>0</v>
      </c>
    </row>
    <row r="233" customFormat="false" ht="14.25" hidden="false" customHeight="true" outlineLevel="0" collapsed="false">
      <c r="A233" s="117" t="n">
        <v>78</v>
      </c>
      <c r="B233" s="117" t="s">
        <v>58</v>
      </c>
      <c r="C233" s="117" t="s">
        <v>37</v>
      </c>
      <c r="D233" s="119"/>
      <c r="E233" s="119"/>
      <c r="F233" s="119"/>
      <c r="G233" s="112"/>
      <c r="H233" s="113"/>
      <c r="I233" s="113"/>
      <c r="J233" s="113"/>
      <c r="K233" s="113"/>
      <c r="L233" s="113"/>
      <c r="M233" s="113"/>
      <c r="N233" s="114"/>
      <c r="O233" s="114"/>
      <c r="P233" s="114"/>
      <c r="Q233" s="114"/>
      <c r="R233" s="114"/>
      <c r="S233" s="114"/>
      <c r="T233" s="114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9"/>
      <c r="AE233" s="119"/>
      <c r="AF233" s="119"/>
      <c r="AG233" s="119"/>
      <c r="AH233" s="50" t="n">
        <f aca="false">SUM(D233:AG233)</f>
        <v>0</v>
      </c>
      <c r="AI233" s="120"/>
      <c r="AJ233" s="60" t="n">
        <f aca="false">SUM(G233:M233)*13.3+SUM(N233:T233)*14.2+SUM(U233:AC233)*15.1</f>
        <v>0</v>
      </c>
    </row>
    <row r="234" customFormat="false" ht="14.25" hidden="false" customHeight="true" outlineLevel="0" collapsed="false">
      <c r="A234" s="117" t="n">
        <v>78</v>
      </c>
      <c r="B234" s="117" t="s">
        <v>58</v>
      </c>
      <c r="C234" s="118" t="s">
        <v>72</v>
      </c>
      <c r="D234" s="119"/>
      <c r="E234" s="119"/>
      <c r="F234" s="119"/>
      <c r="G234" s="112"/>
      <c r="H234" s="113"/>
      <c r="I234" s="113"/>
      <c r="J234" s="113"/>
      <c r="K234" s="113"/>
      <c r="L234" s="113"/>
      <c r="M234" s="113"/>
      <c r="N234" s="114"/>
      <c r="O234" s="114"/>
      <c r="P234" s="114"/>
      <c r="Q234" s="114"/>
      <c r="R234" s="114"/>
      <c r="S234" s="114"/>
      <c r="T234" s="114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9"/>
      <c r="AE234" s="119"/>
      <c r="AF234" s="119"/>
      <c r="AG234" s="119"/>
      <c r="AH234" s="50" t="n">
        <f aca="false">SUM(D234:AG234)</f>
        <v>0</v>
      </c>
      <c r="AI234" s="120"/>
      <c r="AJ234" s="60" t="n">
        <f aca="false">SUM(G234:M234)*13.3+SUM(N234:T234)*14.2+SUM(U234:AC234)*15.1</f>
        <v>0</v>
      </c>
    </row>
    <row r="235" customFormat="false" ht="14.25" hidden="false" customHeight="true" outlineLevel="0" collapsed="false">
      <c r="A235" s="117" t="n">
        <v>78</v>
      </c>
      <c r="B235" s="117" t="s">
        <v>58</v>
      </c>
      <c r="C235" s="118" t="s">
        <v>101</v>
      </c>
      <c r="D235" s="119"/>
      <c r="E235" s="119"/>
      <c r="F235" s="119"/>
      <c r="G235" s="112"/>
      <c r="H235" s="113"/>
      <c r="I235" s="113"/>
      <c r="J235" s="113"/>
      <c r="K235" s="113"/>
      <c r="L235" s="113"/>
      <c r="M235" s="113"/>
      <c r="N235" s="114"/>
      <c r="O235" s="114"/>
      <c r="P235" s="114"/>
      <c r="Q235" s="114"/>
      <c r="R235" s="114"/>
      <c r="S235" s="114"/>
      <c r="T235" s="114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9"/>
      <c r="AE235" s="119"/>
      <c r="AF235" s="119"/>
      <c r="AG235" s="119"/>
      <c r="AH235" s="50" t="n">
        <f aca="false">SUM(D235:AG235)</f>
        <v>0</v>
      </c>
      <c r="AI235" s="120"/>
      <c r="AJ235" s="60" t="n">
        <f aca="false">SUM(G235:M235)*13.3+SUM(N235:T235)*14.2+SUM(U235:AC235)*15.1</f>
        <v>0</v>
      </c>
    </row>
    <row r="236" customFormat="false" ht="14.25" hidden="false" customHeight="true" outlineLevel="0" collapsed="false">
      <c r="A236" s="117" t="n">
        <v>78</v>
      </c>
      <c r="B236" s="117" t="s">
        <v>58</v>
      </c>
      <c r="C236" s="118" t="s">
        <v>30</v>
      </c>
      <c r="D236" s="119"/>
      <c r="E236" s="119"/>
      <c r="F236" s="119"/>
      <c r="G236" s="112"/>
      <c r="H236" s="113"/>
      <c r="I236" s="113"/>
      <c r="J236" s="113"/>
      <c r="K236" s="113"/>
      <c r="L236" s="113"/>
      <c r="M236" s="113"/>
      <c r="N236" s="114"/>
      <c r="O236" s="114"/>
      <c r="P236" s="114"/>
      <c r="Q236" s="114"/>
      <c r="R236" s="114"/>
      <c r="S236" s="114"/>
      <c r="T236" s="114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9"/>
      <c r="AE236" s="119"/>
      <c r="AF236" s="119"/>
      <c r="AG236" s="119"/>
      <c r="AH236" s="50" t="n">
        <f aca="false">SUM(D236:AG236)</f>
        <v>0</v>
      </c>
      <c r="AI236" s="120"/>
      <c r="AJ236" s="60" t="n">
        <f aca="false">SUM(G236:M236)*13.3+SUM(N236:T236)*14.2+SUM(U236:AC236)*15.1</f>
        <v>0</v>
      </c>
    </row>
    <row r="237" customFormat="false" ht="14.25" hidden="false" customHeight="true" outlineLevel="0" collapsed="false">
      <c r="A237" s="117" t="n">
        <v>78</v>
      </c>
      <c r="B237" s="117" t="s">
        <v>58</v>
      </c>
      <c r="C237" s="118" t="s">
        <v>49</v>
      </c>
      <c r="D237" s="119"/>
      <c r="E237" s="119"/>
      <c r="F237" s="119"/>
      <c r="G237" s="112"/>
      <c r="H237" s="113"/>
      <c r="I237" s="113"/>
      <c r="J237" s="113"/>
      <c r="K237" s="113"/>
      <c r="L237" s="113"/>
      <c r="M237" s="113"/>
      <c r="N237" s="114"/>
      <c r="O237" s="114"/>
      <c r="P237" s="114"/>
      <c r="Q237" s="114"/>
      <c r="R237" s="114"/>
      <c r="S237" s="114"/>
      <c r="T237" s="114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9"/>
      <c r="AE237" s="119"/>
      <c r="AF237" s="119"/>
      <c r="AG237" s="119"/>
      <c r="AH237" s="50" t="n">
        <f aca="false">SUM(D237:AG237)</f>
        <v>0</v>
      </c>
      <c r="AI237" s="120"/>
      <c r="AJ237" s="60" t="n">
        <f aca="false">SUM(G237:M237)*13.3+SUM(N237:T237)*14.2+SUM(U237:AC237)*15.1</f>
        <v>0</v>
      </c>
    </row>
    <row r="238" customFormat="false" ht="14.25" hidden="false" customHeight="true" outlineLevel="0" collapsed="false">
      <c r="A238" s="126" t="n">
        <v>78</v>
      </c>
      <c r="B238" s="163" t="s">
        <v>74</v>
      </c>
      <c r="C238" s="118"/>
      <c r="D238" s="157" t="n">
        <v>18</v>
      </c>
      <c r="E238" s="158" t="n">
        <v>19</v>
      </c>
      <c r="F238" s="158" t="n">
        <v>20</v>
      </c>
      <c r="G238" s="158" t="n">
        <v>21</v>
      </c>
      <c r="H238" s="158" t="n">
        <v>22</v>
      </c>
      <c r="I238" s="158" t="n">
        <v>23</v>
      </c>
      <c r="J238" s="158" t="n">
        <v>24</v>
      </c>
      <c r="K238" s="158" t="n">
        <v>25</v>
      </c>
      <c r="L238" s="158" t="n">
        <v>26</v>
      </c>
      <c r="M238" s="158" t="n">
        <v>27</v>
      </c>
      <c r="N238" s="158" t="n">
        <v>28</v>
      </c>
      <c r="O238" s="158" t="n">
        <v>29</v>
      </c>
      <c r="P238" s="158" t="n">
        <v>30</v>
      </c>
      <c r="Q238" s="158" t="n">
        <v>31</v>
      </c>
      <c r="R238" s="158" t="n">
        <v>32</v>
      </c>
      <c r="S238" s="158" t="n">
        <v>33</v>
      </c>
      <c r="T238" s="158" t="n">
        <v>34</v>
      </c>
      <c r="U238" s="158" t="n">
        <v>35</v>
      </c>
      <c r="V238" s="158" t="n">
        <v>36</v>
      </c>
      <c r="W238" s="158" t="n">
        <v>37</v>
      </c>
      <c r="X238" s="158" t="n">
        <v>38</v>
      </c>
      <c r="Y238" s="158" t="n">
        <v>39</v>
      </c>
      <c r="Z238" s="158" t="n">
        <v>40</v>
      </c>
      <c r="AA238" s="158" t="n">
        <v>41</v>
      </c>
      <c r="AB238" s="158" t="n">
        <v>42</v>
      </c>
      <c r="AC238" s="158" t="n">
        <v>43</v>
      </c>
      <c r="AD238" s="158" t="n">
        <v>44</v>
      </c>
      <c r="AE238" s="158" t="n">
        <v>45</v>
      </c>
      <c r="AF238" s="158" t="n">
        <v>46</v>
      </c>
      <c r="AG238" s="158" t="n">
        <v>47</v>
      </c>
      <c r="AH238" s="30" t="s">
        <v>18</v>
      </c>
      <c r="AI238" s="30" t="s">
        <v>19</v>
      </c>
      <c r="AJ238" s="31" t="s">
        <v>20</v>
      </c>
    </row>
    <row r="239" customFormat="false" ht="14.25" hidden="false" customHeight="true" outlineLevel="0" collapsed="false">
      <c r="A239" s="117" t="n">
        <v>78</v>
      </c>
      <c r="B239" s="117" t="s">
        <v>74</v>
      </c>
      <c r="C239" s="118" t="s">
        <v>24</v>
      </c>
      <c r="D239" s="119"/>
      <c r="E239" s="119"/>
      <c r="F239" s="119"/>
      <c r="G239" s="112"/>
      <c r="H239" s="113"/>
      <c r="I239" s="113"/>
      <c r="J239" s="113"/>
      <c r="K239" s="113"/>
      <c r="L239" s="113"/>
      <c r="M239" s="113"/>
      <c r="N239" s="114"/>
      <c r="O239" s="114"/>
      <c r="P239" s="114"/>
      <c r="Q239" s="114"/>
      <c r="R239" s="114"/>
      <c r="S239" s="114"/>
      <c r="T239" s="114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9"/>
      <c r="AE239" s="119"/>
      <c r="AF239" s="119"/>
      <c r="AG239" s="119"/>
      <c r="AH239" s="50" t="n">
        <f aca="false">SUM(D239:AG239)</f>
        <v>0</v>
      </c>
      <c r="AI239" s="120"/>
      <c r="AJ239" s="60" t="n">
        <f aca="false">SUM(G239:M239)*13.3+SUM(N239:T239)*14.2+SUM(U239:AC239)*15.1</f>
        <v>0</v>
      </c>
    </row>
    <row r="240" customFormat="false" ht="14.25" hidden="false" customHeight="true" outlineLevel="0" collapsed="false">
      <c r="A240" s="117" t="n">
        <v>78</v>
      </c>
      <c r="B240" s="117" t="s">
        <v>74</v>
      </c>
      <c r="C240" s="117" t="s">
        <v>25</v>
      </c>
      <c r="D240" s="119"/>
      <c r="E240" s="119"/>
      <c r="F240" s="119"/>
      <c r="G240" s="112"/>
      <c r="H240" s="113"/>
      <c r="I240" s="113"/>
      <c r="J240" s="113"/>
      <c r="K240" s="113"/>
      <c r="L240" s="113"/>
      <c r="M240" s="113"/>
      <c r="N240" s="114"/>
      <c r="O240" s="114"/>
      <c r="P240" s="114"/>
      <c r="Q240" s="114"/>
      <c r="R240" s="114"/>
      <c r="S240" s="114"/>
      <c r="T240" s="114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9"/>
      <c r="AE240" s="119"/>
      <c r="AF240" s="119"/>
      <c r="AG240" s="119"/>
      <c r="AH240" s="50" t="n">
        <f aca="false">SUM(D240:AG240)</f>
        <v>0</v>
      </c>
      <c r="AI240" s="120"/>
      <c r="AJ240" s="60" t="n">
        <f aca="false">SUM(G240:M240)*13.3+SUM(N240:T240)*14.2+SUM(U240:AC240)*15.1</f>
        <v>0</v>
      </c>
    </row>
    <row r="241" customFormat="false" ht="14.25" hidden="false" customHeight="true" outlineLevel="0" collapsed="false">
      <c r="A241" s="117" t="n">
        <v>78</v>
      </c>
      <c r="B241" s="117" t="s">
        <v>74</v>
      </c>
      <c r="C241" s="117" t="s">
        <v>30</v>
      </c>
      <c r="D241" s="119"/>
      <c r="E241" s="119"/>
      <c r="F241" s="119"/>
      <c r="G241" s="112"/>
      <c r="H241" s="113"/>
      <c r="I241" s="113"/>
      <c r="J241" s="113"/>
      <c r="K241" s="113"/>
      <c r="L241" s="113"/>
      <c r="M241" s="113"/>
      <c r="N241" s="114"/>
      <c r="O241" s="114"/>
      <c r="P241" s="114"/>
      <c r="Q241" s="114"/>
      <c r="R241" s="114"/>
      <c r="S241" s="114"/>
      <c r="T241" s="114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9"/>
      <c r="AE241" s="119"/>
      <c r="AF241" s="119"/>
      <c r="AG241" s="119"/>
      <c r="AH241" s="50" t="n">
        <f aca="false">SUM(D241:AG241)</f>
        <v>0</v>
      </c>
      <c r="AI241" s="120"/>
      <c r="AJ241" s="60" t="n">
        <f aca="false">SUM(G241:M241)*13.3+SUM(N241:T241)*14.2+SUM(U241:AC241)*15.1</f>
        <v>0</v>
      </c>
    </row>
    <row r="242" customFormat="false" ht="14.25" hidden="false" customHeight="true" outlineLevel="0" collapsed="false">
      <c r="A242" s="117" t="n">
        <v>78</v>
      </c>
      <c r="B242" s="117" t="s">
        <v>74</v>
      </c>
      <c r="C242" s="118" t="s">
        <v>76</v>
      </c>
      <c r="D242" s="119"/>
      <c r="E242" s="119"/>
      <c r="F242" s="119"/>
      <c r="G242" s="112"/>
      <c r="H242" s="113"/>
      <c r="I242" s="113"/>
      <c r="J242" s="113"/>
      <c r="K242" s="113"/>
      <c r="L242" s="113"/>
      <c r="M242" s="113"/>
      <c r="N242" s="114"/>
      <c r="O242" s="114"/>
      <c r="P242" s="114"/>
      <c r="Q242" s="114"/>
      <c r="R242" s="114"/>
      <c r="S242" s="114"/>
      <c r="T242" s="114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9"/>
      <c r="AE242" s="119"/>
      <c r="AF242" s="119"/>
      <c r="AG242" s="119"/>
      <c r="AH242" s="50" t="n">
        <f aca="false">SUM(D242:AG242)</f>
        <v>0</v>
      </c>
      <c r="AI242" s="120"/>
      <c r="AJ242" s="60" t="n">
        <f aca="false">SUM(G242:M242)*13.3+SUM(N242:T242)*14.2+SUM(U242:AC242)*15.1</f>
        <v>0</v>
      </c>
    </row>
    <row r="243" customFormat="false" ht="14.25" hidden="false" customHeight="true" outlineLevel="0" collapsed="false">
      <c r="A243" s="117" t="n">
        <v>78</v>
      </c>
      <c r="B243" s="117" t="s">
        <v>74</v>
      </c>
      <c r="C243" s="117" t="s">
        <v>62</v>
      </c>
      <c r="D243" s="119"/>
      <c r="E243" s="119"/>
      <c r="F243" s="119"/>
      <c r="G243" s="112"/>
      <c r="H243" s="113"/>
      <c r="I243" s="113"/>
      <c r="J243" s="113"/>
      <c r="K243" s="113"/>
      <c r="L243" s="113"/>
      <c r="M243" s="113"/>
      <c r="N243" s="114"/>
      <c r="O243" s="114"/>
      <c r="P243" s="114"/>
      <c r="Q243" s="114"/>
      <c r="R243" s="114"/>
      <c r="S243" s="114"/>
      <c r="T243" s="114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9"/>
      <c r="AE243" s="119"/>
      <c r="AF243" s="119"/>
      <c r="AG243" s="119"/>
      <c r="AH243" s="50" t="n">
        <f aca="false">SUM(D243:AG243)</f>
        <v>0</v>
      </c>
      <c r="AI243" s="120"/>
      <c r="AJ243" s="60" t="n">
        <f aca="false">SUM(G243:M243)*13.3+SUM(N243:T243)*14.2+SUM(U243:AC243)*15.1</f>
        <v>0</v>
      </c>
    </row>
    <row r="244" customFormat="false" ht="14.25" hidden="false" customHeight="true" outlineLevel="0" collapsed="false">
      <c r="A244" s="117" t="n">
        <v>78</v>
      </c>
      <c r="B244" s="117" t="s">
        <v>74</v>
      </c>
      <c r="C244" s="117" t="s">
        <v>67</v>
      </c>
      <c r="D244" s="119"/>
      <c r="E244" s="119"/>
      <c r="F244" s="119"/>
      <c r="G244" s="112"/>
      <c r="H244" s="113"/>
      <c r="I244" s="113"/>
      <c r="J244" s="113"/>
      <c r="K244" s="113"/>
      <c r="L244" s="113"/>
      <c r="M244" s="113"/>
      <c r="N244" s="114"/>
      <c r="O244" s="114"/>
      <c r="P244" s="114"/>
      <c r="Q244" s="114"/>
      <c r="R244" s="114"/>
      <c r="S244" s="114"/>
      <c r="T244" s="114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9"/>
      <c r="AE244" s="119"/>
      <c r="AF244" s="119"/>
      <c r="AG244" s="119"/>
      <c r="AH244" s="50" t="n">
        <f aca="false">SUM(D244:AG244)</f>
        <v>0</v>
      </c>
      <c r="AI244" s="120"/>
      <c r="AJ244" s="60" t="n">
        <f aca="false">SUM(G244:M244)*13.3+SUM(N244:T244)*14.2+SUM(U244:AC244)*15.1</f>
        <v>0</v>
      </c>
    </row>
    <row r="245" customFormat="false" ht="14.25" hidden="false" customHeight="true" outlineLevel="0" collapsed="false">
      <c r="A245" s="117" t="n">
        <v>78</v>
      </c>
      <c r="B245" s="117" t="s">
        <v>74</v>
      </c>
      <c r="C245" s="117" t="s">
        <v>69</v>
      </c>
      <c r="D245" s="119"/>
      <c r="E245" s="119"/>
      <c r="F245" s="119"/>
      <c r="G245" s="112"/>
      <c r="H245" s="113"/>
      <c r="I245" s="113"/>
      <c r="J245" s="113"/>
      <c r="K245" s="113"/>
      <c r="L245" s="113"/>
      <c r="M245" s="113"/>
      <c r="N245" s="114"/>
      <c r="O245" s="114"/>
      <c r="P245" s="114"/>
      <c r="Q245" s="114"/>
      <c r="R245" s="114"/>
      <c r="S245" s="114"/>
      <c r="T245" s="114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9"/>
      <c r="AE245" s="119"/>
      <c r="AF245" s="119"/>
      <c r="AG245" s="119"/>
      <c r="AH245" s="50" t="n">
        <f aca="false">SUM(D245:AG245)</f>
        <v>0</v>
      </c>
      <c r="AI245" s="120"/>
      <c r="AJ245" s="60" t="n">
        <f aca="false">SUM(G245:M245)*13.3+SUM(N245:T245)*14.2+SUM(U245:AC245)*15.1</f>
        <v>0</v>
      </c>
    </row>
    <row r="246" customFormat="false" ht="14.25" hidden="false" customHeight="true" outlineLevel="0" collapsed="false">
      <c r="A246" s="117" t="n">
        <v>78</v>
      </c>
      <c r="B246" s="117" t="s">
        <v>74</v>
      </c>
      <c r="C246" s="117" t="s">
        <v>78</v>
      </c>
      <c r="D246" s="119"/>
      <c r="E246" s="119"/>
      <c r="F246" s="119"/>
      <c r="G246" s="112"/>
      <c r="H246" s="113"/>
      <c r="I246" s="113"/>
      <c r="J246" s="113"/>
      <c r="K246" s="113"/>
      <c r="L246" s="113"/>
      <c r="M246" s="113"/>
      <c r="N246" s="114"/>
      <c r="O246" s="114"/>
      <c r="P246" s="114"/>
      <c r="Q246" s="114"/>
      <c r="R246" s="114"/>
      <c r="S246" s="114"/>
      <c r="T246" s="114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9"/>
      <c r="AE246" s="119"/>
      <c r="AF246" s="119"/>
      <c r="AG246" s="119"/>
      <c r="AH246" s="50" t="n">
        <f aca="false">SUM(D246:AG246)</f>
        <v>0</v>
      </c>
      <c r="AI246" s="120"/>
      <c r="AJ246" s="60" t="n">
        <f aca="false">SUM(G246:M246)*13.3+SUM(N246:T246)*14.2+SUM(U246:AC246)*15.1</f>
        <v>0</v>
      </c>
    </row>
    <row r="247" customFormat="false" ht="14.25" hidden="false" customHeight="true" outlineLevel="0" collapsed="false">
      <c r="A247" s="117" t="n">
        <v>78</v>
      </c>
      <c r="B247" s="117" t="s">
        <v>74</v>
      </c>
      <c r="C247" s="118" t="s">
        <v>79</v>
      </c>
      <c r="D247" s="119"/>
      <c r="E247" s="119"/>
      <c r="F247" s="119"/>
      <c r="G247" s="112"/>
      <c r="H247" s="113"/>
      <c r="I247" s="113"/>
      <c r="J247" s="113"/>
      <c r="K247" s="113"/>
      <c r="L247" s="113"/>
      <c r="M247" s="113"/>
      <c r="N247" s="114"/>
      <c r="O247" s="114"/>
      <c r="P247" s="114"/>
      <c r="Q247" s="114"/>
      <c r="R247" s="114"/>
      <c r="S247" s="114"/>
      <c r="T247" s="114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9"/>
      <c r="AE247" s="119"/>
      <c r="AF247" s="119"/>
      <c r="AG247" s="119"/>
      <c r="AH247" s="50" t="n">
        <f aca="false">SUM(D247:AG247)</f>
        <v>0</v>
      </c>
      <c r="AI247" s="120"/>
      <c r="AJ247" s="60" t="n">
        <f aca="false">SUM(G247:M247)*13.3+SUM(N247:T247)*14.2+SUM(U247:AC247)*15.1</f>
        <v>0</v>
      </c>
    </row>
    <row r="248" customFormat="false" ht="14.25" hidden="false" customHeight="true" outlineLevel="0" collapsed="false">
      <c r="A248" s="117" t="n">
        <v>78</v>
      </c>
      <c r="B248" s="117" t="s">
        <v>74</v>
      </c>
      <c r="C248" s="118" t="s">
        <v>80</v>
      </c>
      <c r="D248" s="119"/>
      <c r="E248" s="119"/>
      <c r="F248" s="119"/>
      <c r="G248" s="112"/>
      <c r="H248" s="113"/>
      <c r="I248" s="113"/>
      <c r="J248" s="113"/>
      <c r="K248" s="113"/>
      <c r="L248" s="113"/>
      <c r="M248" s="113"/>
      <c r="N248" s="114"/>
      <c r="O248" s="114"/>
      <c r="P248" s="114"/>
      <c r="Q248" s="114"/>
      <c r="R248" s="114"/>
      <c r="S248" s="114"/>
      <c r="T248" s="114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9"/>
      <c r="AE248" s="119"/>
      <c r="AF248" s="119"/>
      <c r="AG248" s="119"/>
      <c r="AH248" s="50" t="n">
        <f aca="false">SUM(D248:AG248)</f>
        <v>0</v>
      </c>
      <c r="AI248" s="120"/>
      <c r="AJ248" s="60" t="n">
        <f aca="false">SUM(G248:M248)*13.3+SUM(N248:T248)*14.2+SUM(U248:AC248)*15.1</f>
        <v>0</v>
      </c>
    </row>
    <row r="249" customFormat="false" ht="14.25" hidden="false" customHeight="true" outlineLevel="0" collapsed="false">
      <c r="A249" s="117" t="n">
        <v>78</v>
      </c>
      <c r="B249" s="117" t="s">
        <v>74</v>
      </c>
      <c r="C249" s="117" t="s">
        <v>37</v>
      </c>
      <c r="D249" s="119"/>
      <c r="E249" s="119"/>
      <c r="F249" s="119"/>
      <c r="G249" s="112"/>
      <c r="H249" s="113"/>
      <c r="I249" s="113"/>
      <c r="J249" s="113"/>
      <c r="K249" s="113"/>
      <c r="L249" s="113"/>
      <c r="M249" s="113"/>
      <c r="N249" s="114"/>
      <c r="O249" s="114"/>
      <c r="P249" s="114"/>
      <c r="Q249" s="114"/>
      <c r="R249" s="114"/>
      <c r="S249" s="114"/>
      <c r="T249" s="114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9"/>
      <c r="AE249" s="119"/>
      <c r="AF249" s="119"/>
      <c r="AG249" s="119"/>
      <c r="AH249" s="50" t="n">
        <f aca="false">SUM(D249:AG249)</f>
        <v>0</v>
      </c>
      <c r="AI249" s="120"/>
      <c r="AJ249" s="60" t="n">
        <f aca="false">SUM(G249:M249)*13.3+SUM(N249:T249)*14.2+SUM(U249:AC249)*15.1</f>
        <v>0</v>
      </c>
    </row>
    <row r="250" customFormat="false" ht="14.25" hidden="false" customHeight="true" outlineLevel="0" collapsed="false">
      <c r="A250" s="117" t="n">
        <v>78</v>
      </c>
      <c r="B250" s="117" t="s">
        <v>74</v>
      </c>
      <c r="C250" s="117" t="s">
        <v>81</v>
      </c>
      <c r="D250" s="119"/>
      <c r="E250" s="119"/>
      <c r="F250" s="119"/>
      <c r="G250" s="112"/>
      <c r="H250" s="113"/>
      <c r="I250" s="113"/>
      <c r="J250" s="113"/>
      <c r="K250" s="113"/>
      <c r="L250" s="113"/>
      <c r="M250" s="113"/>
      <c r="N250" s="114"/>
      <c r="O250" s="114"/>
      <c r="P250" s="114"/>
      <c r="Q250" s="114"/>
      <c r="R250" s="114"/>
      <c r="S250" s="114"/>
      <c r="T250" s="114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9"/>
      <c r="AE250" s="119"/>
      <c r="AF250" s="119"/>
      <c r="AG250" s="119"/>
      <c r="AH250" s="50" t="n">
        <f aca="false">SUM(D250:AG250)</f>
        <v>0</v>
      </c>
      <c r="AI250" s="120"/>
      <c r="AJ250" s="60" t="n">
        <f aca="false">SUM(G250:M250)*13.3+SUM(N250:T250)*14.2+SUM(U250:AC250)*15.1</f>
        <v>0</v>
      </c>
    </row>
    <row r="251" customFormat="false" ht="14.25" hidden="false" customHeight="true" outlineLevel="0" collapsed="false">
      <c r="A251" s="117" t="n">
        <v>78</v>
      </c>
      <c r="B251" s="117" t="s">
        <v>74</v>
      </c>
      <c r="C251" s="117" t="s">
        <v>102</v>
      </c>
      <c r="D251" s="119"/>
      <c r="E251" s="119"/>
      <c r="F251" s="119"/>
      <c r="G251" s="112"/>
      <c r="H251" s="113"/>
      <c r="I251" s="113"/>
      <c r="J251" s="113"/>
      <c r="K251" s="113"/>
      <c r="L251" s="113"/>
      <c r="M251" s="113"/>
      <c r="N251" s="114"/>
      <c r="O251" s="114"/>
      <c r="P251" s="114"/>
      <c r="Q251" s="114"/>
      <c r="R251" s="114"/>
      <c r="S251" s="114"/>
      <c r="T251" s="114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9"/>
      <c r="AE251" s="119"/>
      <c r="AF251" s="119"/>
      <c r="AG251" s="119"/>
      <c r="AH251" s="50" t="n">
        <f aca="false">SUM(D251:AG251)</f>
        <v>0</v>
      </c>
      <c r="AI251" s="120"/>
      <c r="AJ251" s="60" t="n">
        <f aca="false">SUM(G251:M251)*13.3+SUM(N251:T251)*14.2+SUM(U251:AC251)*15.1</f>
        <v>0</v>
      </c>
    </row>
    <row r="252" customFormat="false" ht="14.25" hidden="false" customHeight="true" outlineLevel="0" collapsed="false">
      <c r="A252" s="117" t="n">
        <v>78</v>
      </c>
      <c r="B252" s="117" t="s">
        <v>74</v>
      </c>
      <c r="C252" s="117" t="s">
        <v>75</v>
      </c>
      <c r="D252" s="119"/>
      <c r="E252" s="119"/>
      <c r="F252" s="119"/>
      <c r="G252" s="112"/>
      <c r="H252" s="113"/>
      <c r="I252" s="113"/>
      <c r="J252" s="113"/>
      <c r="K252" s="113"/>
      <c r="L252" s="113"/>
      <c r="M252" s="113"/>
      <c r="N252" s="114"/>
      <c r="O252" s="114"/>
      <c r="P252" s="114"/>
      <c r="Q252" s="114"/>
      <c r="R252" s="114"/>
      <c r="S252" s="114"/>
      <c r="T252" s="114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9"/>
      <c r="AE252" s="119"/>
      <c r="AF252" s="119"/>
      <c r="AG252" s="119"/>
      <c r="AH252" s="50" t="n">
        <f aca="false">SUM(D252:AG252)</f>
        <v>0</v>
      </c>
      <c r="AI252" s="120"/>
      <c r="AJ252" s="60" t="n">
        <f aca="false">SUM(G252:M252)*13.3+SUM(N252:T252)*14.2+SUM(U252:AC252)*15.1</f>
        <v>0</v>
      </c>
    </row>
    <row r="253" customFormat="false" ht="14.25" hidden="false" customHeight="true" outlineLevel="0" collapsed="false">
      <c r="A253" s="117" t="n">
        <v>78</v>
      </c>
      <c r="B253" s="117" t="s">
        <v>74</v>
      </c>
      <c r="C253" s="117" t="s">
        <v>83</v>
      </c>
      <c r="D253" s="119"/>
      <c r="E253" s="119"/>
      <c r="F253" s="119"/>
      <c r="G253" s="112"/>
      <c r="H253" s="113"/>
      <c r="I253" s="113"/>
      <c r="J253" s="113"/>
      <c r="K253" s="113"/>
      <c r="L253" s="113"/>
      <c r="M253" s="113"/>
      <c r="N253" s="114"/>
      <c r="O253" s="114"/>
      <c r="P253" s="114"/>
      <c r="Q253" s="114"/>
      <c r="R253" s="114"/>
      <c r="S253" s="114"/>
      <c r="T253" s="114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9"/>
      <c r="AE253" s="119"/>
      <c r="AF253" s="119"/>
      <c r="AG253" s="119"/>
      <c r="AH253" s="50" t="n">
        <f aca="false">SUM(D253:AG253)</f>
        <v>0</v>
      </c>
      <c r="AI253" s="120"/>
      <c r="AJ253" s="60" t="n">
        <f aca="false">SUM(G253:M253)*13.3+SUM(N253:T253)*14.2+SUM(U253:AC253)*15.1</f>
        <v>0</v>
      </c>
    </row>
    <row r="254" customFormat="false" ht="14.25" hidden="false" customHeight="true" outlineLevel="0" collapsed="false">
      <c r="A254" s="117" t="n">
        <v>78</v>
      </c>
      <c r="B254" s="117" t="s">
        <v>74</v>
      </c>
      <c r="C254" s="117" t="s">
        <v>84</v>
      </c>
      <c r="D254" s="119"/>
      <c r="E254" s="119"/>
      <c r="F254" s="119"/>
      <c r="G254" s="112"/>
      <c r="H254" s="113"/>
      <c r="I254" s="113"/>
      <c r="J254" s="113"/>
      <c r="K254" s="113"/>
      <c r="L254" s="113"/>
      <c r="M254" s="113"/>
      <c r="N254" s="114"/>
      <c r="O254" s="114"/>
      <c r="P254" s="114"/>
      <c r="Q254" s="114"/>
      <c r="R254" s="114"/>
      <c r="S254" s="114"/>
      <c r="T254" s="114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9"/>
      <c r="AE254" s="119"/>
      <c r="AF254" s="119"/>
      <c r="AG254" s="119"/>
      <c r="AH254" s="50" t="n">
        <f aca="false">SUM(D254:AG254)</f>
        <v>0</v>
      </c>
      <c r="AI254" s="120"/>
      <c r="AJ254" s="60" t="n">
        <f aca="false">SUM(G254:M254)*13.3+SUM(N254:T254)*14.2+SUM(U254:AC254)*15.1</f>
        <v>0</v>
      </c>
    </row>
    <row r="255" customFormat="false" ht="14.25" hidden="false" customHeight="true" outlineLevel="0" collapsed="false">
      <c r="A255" s="117" t="n">
        <v>78</v>
      </c>
      <c r="B255" s="117" t="s">
        <v>74</v>
      </c>
      <c r="C255" s="118" t="s">
        <v>85</v>
      </c>
      <c r="D255" s="119"/>
      <c r="E255" s="119"/>
      <c r="F255" s="119"/>
      <c r="G255" s="112"/>
      <c r="H255" s="113"/>
      <c r="I255" s="113"/>
      <c r="J255" s="113"/>
      <c r="K255" s="113"/>
      <c r="L255" s="113"/>
      <c r="M255" s="113"/>
      <c r="N255" s="114"/>
      <c r="O255" s="114"/>
      <c r="P255" s="114"/>
      <c r="Q255" s="114"/>
      <c r="R255" s="114"/>
      <c r="S255" s="114"/>
      <c r="T255" s="114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9"/>
      <c r="AE255" s="119"/>
      <c r="AF255" s="119"/>
      <c r="AG255" s="119"/>
      <c r="AH255" s="50" t="n">
        <f aca="false">SUM(D255:AG255)</f>
        <v>0</v>
      </c>
      <c r="AI255" s="120"/>
      <c r="AJ255" s="60" t="n">
        <f aca="false">SUM(G255:M255)*13.3+SUM(N255:T255)*14.2+SUM(U255:AC255)*15.1</f>
        <v>0</v>
      </c>
    </row>
    <row r="256" customFormat="false" ht="14.25" hidden="false" customHeight="true" outlineLevel="0" collapsed="false">
      <c r="A256" s="117" t="n">
        <v>78</v>
      </c>
      <c r="B256" s="117" t="s">
        <v>74</v>
      </c>
      <c r="C256" s="117" t="s">
        <v>86</v>
      </c>
      <c r="D256" s="119"/>
      <c r="E256" s="119"/>
      <c r="F256" s="119"/>
      <c r="G256" s="112"/>
      <c r="H256" s="113"/>
      <c r="I256" s="113"/>
      <c r="J256" s="113"/>
      <c r="K256" s="113"/>
      <c r="L256" s="113"/>
      <c r="M256" s="113"/>
      <c r="N256" s="114"/>
      <c r="O256" s="114"/>
      <c r="P256" s="114"/>
      <c r="Q256" s="114"/>
      <c r="R256" s="114"/>
      <c r="S256" s="114"/>
      <c r="T256" s="114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9"/>
      <c r="AE256" s="119"/>
      <c r="AF256" s="119"/>
      <c r="AG256" s="119"/>
      <c r="AH256" s="50" t="n">
        <f aca="false">SUM(D256:AG256)</f>
        <v>0</v>
      </c>
      <c r="AI256" s="120"/>
      <c r="AJ256" s="60" t="n">
        <f aca="false">SUM(G256:M256)*13.3+SUM(N256:T256)*14.2+SUM(U256:AC256)*15.1</f>
        <v>0</v>
      </c>
    </row>
    <row r="257" customFormat="false" ht="14.25" hidden="false" customHeight="true" outlineLevel="0" collapsed="false">
      <c r="A257" s="117" t="n">
        <v>78</v>
      </c>
      <c r="B257" s="117" t="s">
        <v>74</v>
      </c>
      <c r="C257" s="118" t="s">
        <v>87</v>
      </c>
      <c r="D257" s="119"/>
      <c r="E257" s="119"/>
      <c r="F257" s="119"/>
      <c r="G257" s="112"/>
      <c r="H257" s="113"/>
      <c r="I257" s="113"/>
      <c r="J257" s="113"/>
      <c r="K257" s="113"/>
      <c r="L257" s="113"/>
      <c r="M257" s="113"/>
      <c r="N257" s="114"/>
      <c r="O257" s="114"/>
      <c r="P257" s="114"/>
      <c r="Q257" s="114"/>
      <c r="R257" s="114"/>
      <c r="S257" s="114"/>
      <c r="T257" s="114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9"/>
      <c r="AE257" s="119"/>
      <c r="AF257" s="119"/>
      <c r="AG257" s="119"/>
      <c r="AH257" s="50" t="n">
        <f aca="false">SUM(D257:AG257)</f>
        <v>0</v>
      </c>
      <c r="AI257" s="120"/>
      <c r="AJ257" s="60" t="n">
        <f aca="false">SUM(G257:M257)*13.3+SUM(N257:T257)*14.2+SUM(U257:AC257)*15.1</f>
        <v>0</v>
      </c>
    </row>
    <row r="258" customFormat="false" ht="14.25" hidden="false" customHeight="true" outlineLevel="0" collapsed="false">
      <c r="A258" s="154" t="n">
        <v>78</v>
      </c>
      <c r="B258" s="155"/>
      <c r="C258" s="95" t="s">
        <v>55</v>
      </c>
      <c r="D258" s="48"/>
      <c r="E258" s="48"/>
      <c r="F258" s="48"/>
      <c r="G258" s="48" t="n">
        <f aca="false">SUM(G215:G223)+SUM(G225:G237)+SUM(G239,G257)</f>
        <v>0</v>
      </c>
      <c r="H258" s="48" t="n">
        <f aca="false">SUM(H215:H223)+SUM(H225:H237)+SUM(H239,H257)</f>
        <v>0</v>
      </c>
      <c r="I258" s="48" t="n">
        <f aca="false">SUM(I215:I223)+SUM(I225:I237)+SUM(I239,I257)</f>
        <v>0</v>
      </c>
      <c r="J258" s="48" t="n">
        <f aca="false">SUM(J215:J223)+SUM(J225:J237)+SUM(J239,J257)</f>
        <v>0</v>
      </c>
      <c r="K258" s="48" t="n">
        <f aca="false">SUM(K215:K223)+SUM(K225:K237)+SUM(K239,K257)</f>
        <v>0</v>
      </c>
      <c r="L258" s="48" t="n">
        <f aca="false">SUM(L215:L223)+SUM(L225:L237)+SUM(L239,L257)</f>
        <v>0</v>
      </c>
      <c r="M258" s="48" t="n">
        <f aca="false">SUM(M215:M223)+SUM(M225:M237)+SUM(M239,M257)</f>
        <v>0</v>
      </c>
      <c r="N258" s="48" t="n">
        <f aca="false">SUM(N215:N223)+SUM(N225:N237)+SUM(N239,N257)</f>
        <v>0</v>
      </c>
      <c r="O258" s="48" t="n">
        <f aca="false">SUM(O215:O223)+SUM(O225:O237)+SUM(O239,O257)</f>
        <v>0</v>
      </c>
      <c r="P258" s="48" t="n">
        <f aca="false">SUM(P215:P223)+SUM(P225:P237)+SUM(P239,P257)</f>
        <v>0</v>
      </c>
      <c r="Q258" s="48" t="n">
        <f aca="false">SUM(Q215:Q223)+SUM(Q225:Q237)+SUM(Q239,Q257)</f>
        <v>0</v>
      </c>
      <c r="R258" s="48" t="n">
        <f aca="false">SUM(R215:R223)+SUM(R225:R237)+SUM(R239,R257)</f>
        <v>0</v>
      </c>
      <c r="S258" s="48" t="n">
        <f aca="false">SUM(S215:S223)+SUM(S225:S237)+SUM(S239,S257)</f>
        <v>0</v>
      </c>
      <c r="T258" s="48" t="n">
        <f aca="false">SUM(T215:T223)+SUM(T225:T237)+SUM(T239,T257)</f>
        <v>0</v>
      </c>
      <c r="U258" s="48" t="n">
        <f aca="false">SUM(U215:U223)+SUM(U225:U237)+SUM(U239,U257)</f>
        <v>0</v>
      </c>
      <c r="V258" s="48" t="n">
        <f aca="false">SUM(V215:V223)+SUM(V225:V237)+SUM(V239,V257)</f>
        <v>0</v>
      </c>
      <c r="W258" s="48" t="n">
        <f aca="false">SUM(W215:W223)+SUM(W225:W237)+SUM(W239,W257)</f>
        <v>0</v>
      </c>
      <c r="X258" s="48" t="n">
        <f aca="false">SUM(X215:X223)+SUM(X225:X237)+SUM(X239,X257)</f>
        <v>0</v>
      </c>
      <c r="Y258" s="48" t="n">
        <f aca="false">SUM(Y215:Y223)+SUM(Y225:Y237)+SUM(Y239,Y257)</f>
        <v>0</v>
      </c>
      <c r="Z258" s="48" t="n">
        <f aca="false">SUM(Z215:Z223)+SUM(Z225:Z237)+SUM(Z239,Z257)</f>
        <v>0</v>
      </c>
      <c r="AA258" s="48" t="n">
        <f aca="false">SUM(AA215:AA223)+SUM(AA225:AA237)+SUM(AA239,AA257)</f>
        <v>0</v>
      </c>
      <c r="AB258" s="48" t="n">
        <f aca="false">SUM(AB215:AB223)+SUM(AB225:AB237)+SUM(AB239,AB257)</f>
        <v>0</v>
      </c>
      <c r="AC258" s="48" t="n">
        <f aca="false">SUM(AC215:AC223)+SUM(AC225:AC237)+SUM(AC239,AC257)</f>
        <v>0</v>
      </c>
      <c r="AD258" s="48"/>
      <c r="AE258" s="48"/>
      <c r="AF258" s="48"/>
      <c r="AG258" s="48"/>
      <c r="AH258" s="50" t="n">
        <f aca="false">SUM(D258:AG258)</f>
        <v>0</v>
      </c>
      <c r="AI258" s="120"/>
      <c r="AJ258" s="156" t="n">
        <f aca="false">SUM(AJ215:AJ257)</f>
        <v>0</v>
      </c>
    </row>
    <row r="259" customFormat="false" ht="14.25" hidden="false" customHeight="true" outlineLevel="0" collapsed="false">
      <c r="A259" s="28" t="s">
        <v>15</v>
      </c>
      <c r="B259" s="28" t="s">
        <v>16</v>
      </c>
      <c r="C259" s="28" t="s">
        <v>17</v>
      </c>
      <c r="D259" s="157" t="n">
        <v>18</v>
      </c>
      <c r="E259" s="158" t="n">
        <v>19</v>
      </c>
      <c r="F259" s="158" t="n">
        <v>20</v>
      </c>
      <c r="G259" s="158" t="n">
        <v>21</v>
      </c>
      <c r="H259" s="158" t="n">
        <v>22</v>
      </c>
      <c r="I259" s="158" t="n">
        <v>23</v>
      </c>
      <c r="J259" s="158" t="n">
        <v>24</v>
      </c>
      <c r="K259" s="158" t="n">
        <v>25</v>
      </c>
      <c r="L259" s="158" t="n">
        <v>26</v>
      </c>
      <c r="M259" s="158" t="n">
        <v>27</v>
      </c>
      <c r="N259" s="158" t="n">
        <v>28</v>
      </c>
      <c r="O259" s="158" t="n">
        <v>29</v>
      </c>
      <c r="P259" s="158" t="n">
        <v>30</v>
      </c>
      <c r="Q259" s="158" t="n">
        <v>31</v>
      </c>
      <c r="R259" s="158" t="n">
        <v>32</v>
      </c>
      <c r="S259" s="158" t="n">
        <v>33</v>
      </c>
      <c r="T259" s="158" t="n">
        <v>34</v>
      </c>
      <c r="U259" s="158" t="n">
        <v>35</v>
      </c>
      <c r="V259" s="158" t="n">
        <v>36</v>
      </c>
      <c r="W259" s="158" t="n">
        <v>37</v>
      </c>
      <c r="X259" s="158" t="n">
        <v>38</v>
      </c>
      <c r="Y259" s="158" t="n">
        <v>39</v>
      </c>
      <c r="Z259" s="158" t="n">
        <v>40</v>
      </c>
      <c r="AA259" s="158" t="n">
        <v>41</v>
      </c>
      <c r="AB259" s="158" t="n">
        <v>42</v>
      </c>
      <c r="AC259" s="158" t="n">
        <v>43</v>
      </c>
      <c r="AD259" s="158" t="n">
        <v>44</v>
      </c>
      <c r="AE259" s="158" t="n">
        <v>45</v>
      </c>
      <c r="AF259" s="158" t="n">
        <v>46</v>
      </c>
      <c r="AG259" s="158" t="n">
        <v>47</v>
      </c>
      <c r="AH259" s="30" t="s">
        <v>18</v>
      </c>
      <c r="AI259" s="30" t="s">
        <v>19</v>
      </c>
      <c r="AJ259" s="31" t="s">
        <v>20</v>
      </c>
    </row>
    <row r="260" customFormat="false" ht="14.25" hidden="false" customHeight="true" outlineLevel="0" collapsed="false">
      <c r="A260" s="126" t="n">
        <v>80</v>
      </c>
      <c r="B260" s="126" t="s">
        <v>103</v>
      </c>
      <c r="C260" s="126" t="s">
        <v>99</v>
      </c>
      <c r="D260" s="119"/>
      <c r="E260" s="119"/>
      <c r="F260" s="119"/>
      <c r="G260" s="164"/>
      <c r="H260" s="164"/>
      <c r="I260" s="164"/>
      <c r="J260" s="164"/>
      <c r="K260" s="165"/>
      <c r="L260" s="165"/>
      <c r="M260" s="103" t="n">
        <v>16</v>
      </c>
      <c r="N260" s="103"/>
      <c r="O260" s="166"/>
      <c r="P260" s="166"/>
      <c r="Q260" s="166"/>
      <c r="R260" s="167"/>
      <c r="S260" s="167"/>
      <c r="T260" s="105" t="n">
        <v>16.5</v>
      </c>
      <c r="U260" s="105"/>
      <c r="V260" s="167"/>
      <c r="W260" s="168"/>
      <c r="X260" s="168"/>
      <c r="Y260" s="164"/>
      <c r="Z260" s="164"/>
      <c r="AA260" s="164"/>
      <c r="AB260" s="164"/>
      <c r="AC260" s="164"/>
      <c r="AD260" s="119"/>
      <c r="AE260" s="119"/>
      <c r="AF260" s="119"/>
      <c r="AG260" s="119"/>
      <c r="AH260" s="120"/>
      <c r="AI260" s="120"/>
      <c r="AJ260" s="120"/>
    </row>
    <row r="261" customFormat="false" ht="14.25" hidden="false" customHeight="true" outlineLevel="0" collapsed="false">
      <c r="A261" s="117"/>
      <c r="B261" s="117" t="s">
        <v>104</v>
      </c>
      <c r="C261" s="118" t="s">
        <v>24</v>
      </c>
      <c r="D261" s="119"/>
      <c r="E261" s="119"/>
      <c r="F261" s="119"/>
      <c r="G261" s="164"/>
      <c r="H261" s="164"/>
      <c r="I261" s="164"/>
      <c r="J261" s="164"/>
      <c r="K261" s="131"/>
      <c r="L261" s="131"/>
      <c r="M261" s="131"/>
      <c r="N261" s="131"/>
      <c r="O261" s="131"/>
      <c r="P261" s="131"/>
      <c r="Q261" s="131"/>
      <c r="R261" s="132"/>
      <c r="S261" s="132"/>
      <c r="T261" s="132"/>
      <c r="U261" s="132"/>
      <c r="V261" s="132"/>
      <c r="W261" s="132"/>
      <c r="X261" s="132"/>
      <c r="Y261" s="164"/>
      <c r="Z261" s="164"/>
      <c r="AA261" s="164"/>
      <c r="AB261" s="164"/>
      <c r="AC261" s="164"/>
      <c r="AD261" s="119"/>
      <c r="AE261" s="119"/>
      <c r="AF261" s="119"/>
      <c r="AG261" s="119"/>
      <c r="AH261" s="50" t="n">
        <f aca="false">SUM(D261:AG261)</f>
        <v>0</v>
      </c>
      <c r="AI261" s="120"/>
      <c r="AJ261" s="60" t="n">
        <f aca="false">SUM(K261:Q261)*16+SUM(R261:X261)*16.5</f>
        <v>0</v>
      </c>
    </row>
    <row r="262" customFormat="false" ht="14.25" hidden="false" customHeight="true" outlineLevel="0" collapsed="false">
      <c r="A262" s="117"/>
      <c r="B262" s="117" t="s">
        <v>105</v>
      </c>
      <c r="C262" s="118" t="s">
        <v>36</v>
      </c>
      <c r="D262" s="119"/>
      <c r="E262" s="119"/>
      <c r="F262" s="119"/>
      <c r="G262" s="164"/>
      <c r="H262" s="164"/>
      <c r="I262" s="164"/>
      <c r="J262" s="164"/>
      <c r="K262" s="131"/>
      <c r="L262" s="131"/>
      <c r="M262" s="131"/>
      <c r="N262" s="131"/>
      <c r="O262" s="131"/>
      <c r="P262" s="131"/>
      <c r="Q262" s="131"/>
      <c r="R262" s="132"/>
      <c r="S262" s="132"/>
      <c r="T262" s="132"/>
      <c r="U262" s="132"/>
      <c r="V262" s="132"/>
      <c r="W262" s="132"/>
      <c r="X262" s="132"/>
      <c r="Y262" s="164"/>
      <c r="Z262" s="164"/>
      <c r="AA262" s="164"/>
      <c r="AB262" s="164"/>
      <c r="AC262" s="164"/>
      <c r="AD262" s="119"/>
      <c r="AE262" s="119"/>
      <c r="AF262" s="119"/>
      <c r="AG262" s="119"/>
      <c r="AH262" s="50" t="n">
        <f aca="false">SUM(D262:AG262)</f>
        <v>0</v>
      </c>
      <c r="AI262" s="120"/>
      <c r="AJ262" s="60" t="n">
        <f aca="false">SUM(K262:Q262)*16+SUM(R262:X262)*16.5</f>
        <v>0</v>
      </c>
    </row>
    <row r="263" customFormat="false" ht="14.25" hidden="false" customHeight="true" outlineLevel="0" collapsed="false">
      <c r="A263" s="117"/>
      <c r="B263" s="117"/>
      <c r="C263" s="117"/>
      <c r="D263" s="119"/>
      <c r="E263" s="119"/>
      <c r="F263" s="119"/>
      <c r="G263" s="164"/>
      <c r="H263" s="164"/>
      <c r="I263" s="164"/>
      <c r="J263" s="164"/>
      <c r="K263" s="131"/>
      <c r="L263" s="131"/>
      <c r="M263" s="131"/>
      <c r="N263" s="131"/>
      <c r="O263" s="131"/>
      <c r="P263" s="131"/>
      <c r="Q263" s="131"/>
      <c r="R263" s="132"/>
      <c r="S263" s="132"/>
      <c r="T263" s="132"/>
      <c r="U263" s="132"/>
      <c r="V263" s="132"/>
      <c r="W263" s="132"/>
      <c r="X263" s="132"/>
      <c r="Y263" s="164"/>
      <c r="Z263" s="164"/>
      <c r="AA263" s="164"/>
      <c r="AB263" s="164"/>
      <c r="AC263" s="164"/>
      <c r="AD263" s="119"/>
      <c r="AE263" s="119"/>
      <c r="AF263" s="119"/>
      <c r="AG263" s="119"/>
      <c r="AH263" s="50"/>
      <c r="AI263" s="120"/>
      <c r="AJ263" s="60"/>
    </row>
    <row r="264" customFormat="false" ht="14.25" hidden="false" customHeight="true" outlineLevel="0" collapsed="false">
      <c r="A264" s="126" t="n">
        <v>80</v>
      </c>
      <c r="B264" s="126" t="s">
        <v>103</v>
      </c>
      <c r="C264" s="126" t="s">
        <v>99</v>
      </c>
      <c r="D264" s="119"/>
      <c r="E264" s="119"/>
      <c r="F264" s="119"/>
      <c r="G264" s="164"/>
      <c r="H264" s="164"/>
      <c r="I264" s="164"/>
      <c r="J264" s="164"/>
      <c r="K264" s="131"/>
      <c r="L264" s="131"/>
      <c r="M264" s="131"/>
      <c r="N264" s="131"/>
      <c r="O264" s="131"/>
      <c r="P264" s="131"/>
      <c r="Q264" s="131"/>
      <c r="R264" s="132"/>
      <c r="S264" s="132"/>
      <c r="T264" s="132"/>
      <c r="U264" s="132"/>
      <c r="V264" s="132"/>
      <c r="W264" s="132"/>
      <c r="X264" s="132"/>
      <c r="Y264" s="164"/>
      <c r="Z264" s="164"/>
      <c r="AA264" s="164"/>
      <c r="AB264" s="164"/>
      <c r="AC264" s="164"/>
      <c r="AD264" s="119"/>
      <c r="AE264" s="119"/>
      <c r="AF264" s="119"/>
      <c r="AG264" s="119"/>
      <c r="AH264" s="50"/>
      <c r="AI264" s="120"/>
      <c r="AJ264" s="60"/>
    </row>
    <row r="265" customFormat="false" ht="14.25" hidden="false" customHeight="true" outlineLevel="0" collapsed="false">
      <c r="A265" s="117"/>
      <c r="B265" s="117" t="s">
        <v>106</v>
      </c>
      <c r="C265" s="118" t="s">
        <v>107</v>
      </c>
      <c r="D265" s="119"/>
      <c r="E265" s="119"/>
      <c r="F265" s="119"/>
      <c r="G265" s="164"/>
      <c r="H265" s="164"/>
      <c r="I265" s="164"/>
      <c r="J265" s="164"/>
      <c r="K265" s="131"/>
      <c r="L265" s="131"/>
      <c r="M265" s="131"/>
      <c r="N265" s="131"/>
      <c r="O265" s="131"/>
      <c r="P265" s="131"/>
      <c r="Q265" s="131"/>
      <c r="R265" s="132"/>
      <c r="S265" s="132"/>
      <c r="T265" s="132"/>
      <c r="U265" s="132"/>
      <c r="V265" s="132"/>
      <c r="W265" s="132"/>
      <c r="X265" s="132"/>
      <c r="Y265" s="164"/>
      <c r="Z265" s="164"/>
      <c r="AA265" s="164"/>
      <c r="AB265" s="164"/>
      <c r="AC265" s="164"/>
      <c r="AD265" s="119"/>
      <c r="AE265" s="119"/>
      <c r="AF265" s="119"/>
      <c r="AG265" s="119"/>
      <c r="AH265" s="50" t="n">
        <f aca="false">SUM(D265:AG265)</f>
        <v>0</v>
      </c>
      <c r="AI265" s="120"/>
      <c r="AJ265" s="60" t="n">
        <f aca="false">SUM(K265:Q265)*16+SUM(R265:X265)*16.5</f>
        <v>0</v>
      </c>
    </row>
    <row r="266" customFormat="false" ht="14.25" hidden="false" customHeight="true" outlineLevel="0" collapsed="false">
      <c r="A266" s="117"/>
      <c r="B266" s="117" t="s">
        <v>108</v>
      </c>
      <c r="C266" s="118" t="s">
        <v>109</v>
      </c>
      <c r="D266" s="119"/>
      <c r="E266" s="119"/>
      <c r="F266" s="119"/>
      <c r="G266" s="164"/>
      <c r="H266" s="164"/>
      <c r="I266" s="164"/>
      <c r="J266" s="164"/>
      <c r="K266" s="131"/>
      <c r="L266" s="131"/>
      <c r="M266" s="131"/>
      <c r="N266" s="131"/>
      <c r="O266" s="131"/>
      <c r="P266" s="131"/>
      <c r="Q266" s="131"/>
      <c r="R266" s="132"/>
      <c r="S266" s="132"/>
      <c r="T266" s="132"/>
      <c r="U266" s="132"/>
      <c r="V266" s="132"/>
      <c r="W266" s="132"/>
      <c r="X266" s="132"/>
      <c r="Y266" s="164"/>
      <c r="Z266" s="164"/>
      <c r="AA266" s="164"/>
      <c r="AB266" s="164"/>
      <c r="AC266" s="164"/>
      <c r="AD266" s="119"/>
      <c r="AE266" s="119"/>
      <c r="AF266" s="119"/>
      <c r="AG266" s="119"/>
      <c r="AH266" s="50" t="n">
        <f aca="false">SUM(D266:AG266)</f>
        <v>0</v>
      </c>
      <c r="AI266" s="120"/>
      <c r="AJ266" s="60" t="n">
        <f aca="false">SUM(K266:Q266)*16+SUM(R266:X266)*16.5</f>
        <v>0</v>
      </c>
    </row>
    <row r="267" customFormat="false" ht="14.25" hidden="false" customHeight="true" outlineLevel="0" collapsed="false">
      <c r="A267" s="117"/>
      <c r="B267" s="117" t="s">
        <v>110</v>
      </c>
      <c r="C267" s="117" t="s">
        <v>111</v>
      </c>
      <c r="D267" s="119"/>
      <c r="E267" s="119"/>
      <c r="F267" s="119"/>
      <c r="G267" s="164"/>
      <c r="H267" s="164"/>
      <c r="I267" s="164"/>
      <c r="J267" s="164"/>
      <c r="K267" s="131"/>
      <c r="L267" s="131"/>
      <c r="M267" s="131"/>
      <c r="N267" s="131"/>
      <c r="O267" s="131"/>
      <c r="P267" s="131"/>
      <c r="Q267" s="131"/>
      <c r="R267" s="132"/>
      <c r="S267" s="132"/>
      <c r="T267" s="132"/>
      <c r="U267" s="132"/>
      <c r="V267" s="132"/>
      <c r="W267" s="132"/>
      <c r="X267" s="132"/>
      <c r="Y267" s="164"/>
      <c r="Z267" s="164"/>
      <c r="AA267" s="164"/>
      <c r="AB267" s="164"/>
      <c r="AC267" s="164"/>
      <c r="AD267" s="119"/>
      <c r="AE267" s="119"/>
      <c r="AF267" s="119"/>
      <c r="AG267" s="119"/>
      <c r="AH267" s="50" t="n">
        <f aca="false">SUM(D267:AG267)</f>
        <v>0</v>
      </c>
      <c r="AI267" s="120"/>
      <c r="AJ267" s="60" t="n">
        <f aca="false">SUM(K267:Q267)*16+SUM(R267:X267)*16.5</f>
        <v>0</v>
      </c>
    </row>
    <row r="268" customFormat="false" ht="14.25" hidden="false" customHeight="true" outlineLevel="0" collapsed="false">
      <c r="A268" s="117"/>
      <c r="B268" s="117" t="s">
        <v>112</v>
      </c>
      <c r="C268" s="117" t="s">
        <v>113</v>
      </c>
      <c r="D268" s="119"/>
      <c r="E268" s="119"/>
      <c r="F268" s="119"/>
      <c r="G268" s="164"/>
      <c r="H268" s="164"/>
      <c r="I268" s="164"/>
      <c r="J268" s="164"/>
      <c r="K268" s="131"/>
      <c r="L268" s="131"/>
      <c r="M268" s="131"/>
      <c r="N268" s="131"/>
      <c r="O268" s="131"/>
      <c r="P268" s="131"/>
      <c r="Q268" s="131"/>
      <c r="R268" s="132"/>
      <c r="S268" s="132"/>
      <c r="T268" s="132"/>
      <c r="U268" s="132"/>
      <c r="V268" s="132"/>
      <c r="W268" s="132"/>
      <c r="X268" s="132"/>
      <c r="Y268" s="164"/>
      <c r="Z268" s="164"/>
      <c r="AA268" s="164"/>
      <c r="AB268" s="164"/>
      <c r="AC268" s="164"/>
      <c r="AD268" s="119"/>
      <c r="AE268" s="119"/>
      <c r="AF268" s="119"/>
      <c r="AG268" s="119"/>
      <c r="AH268" s="50" t="n">
        <f aca="false">SUM(D268:AG268)</f>
        <v>0</v>
      </c>
      <c r="AI268" s="120"/>
      <c r="AJ268" s="60" t="n">
        <f aca="false">SUM(K268:Q268)*16+SUM(R268:X268)*16.5</f>
        <v>0</v>
      </c>
    </row>
    <row r="269" customFormat="false" ht="14.25" hidden="false" customHeight="true" outlineLevel="0" collapsed="false">
      <c r="A269" s="126" t="n">
        <v>80</v>
      </c>
      <c r="B269" s="126" t="s">
        <v>103</v>
      </c>
      <c r="C269" s="126" t="s">
        <v>99</v>
      </c>
      <c r="D269" s="119"/>
      <c r="E269" s="119"/>
      <c r="F269" s="119"/>
      <c r="G269" s="164"/>
      <c r="H269" s="164"/>
      <c r="I269" s="164"/>
      <c r="J269" s="164"/>
      <c r="K269" s="165"/>
      <c r="L269" s="165"/>
      <c r="M269" s="103" t="n">
        <v>17</v>
      </c>
      <c r="N269" s="103"/>
      <c r="O269" s="166"/>
      <c r="P269" s="166"/>
      <c r="Q269" s="166"/>
      <c r="R269" s="167"/>
      <c r="S269" s="167"/>
      <c r="T269" s="105" t="n">
        <v>17.5</v>
      </c>
      <c r="U269" s="105"/>
      <c r="V269" s="168"/>
      <c r="W269" s="168"/>
      <c r="X269" s="168"/>
      <c r="Y269" s="164"/>
      <c r="Z269" s="164"/>
      <c r="AA269" s="164"/>
      <c r="AB269" s="164"/>
      <c r="AC269" s="164"/>
      <c r="AD269" s="119"/>
      <c r="AE269" s="119"/>
      <c r="AF269" s="119"/>
      <c r="AG269" s="119"/>
      <c r="AH269" s="120"/>
      <c r="AI269" s="120"/>
      <c r="AJ269" s="120"/>
    </row>
    <row r="270" customFormat="false" ht="14.25" hidden="false" customHeight="true" outlineLevel="0" collapsed="false">
      <c r="A270" s="117"/>
      <c r="B270" s="117" t="s">
        <v>114</v>
      </c>
      <c r="C270" s="118" t="s">
        <v>42</v>
      </c>
      <c r="D270" s="119"/>
      <c r="E270" s="119"/>
      <c r="F270" s="119"/>
      <c r="G270" s="164"/>
      <c r="H270" s="164"/>
      <c r="I270" s="164"/>
      <c r="J270" s="164"/>
      <c r="K270" s="131"/>
      <c r="L270" s="131"/>
      <c r="M270" s="131"/>
      <c r="N270" s="131"/>
      <c r="O270" s="131"/>
      <c r="P270" s="131"/>
      <c r="Q270" s="131"/>
      <c r="R270" s="132"/>
      <c r="S270" s="132"/>
      <c r="T270" s="132"/>
      <c r="U270" s="132"/>
      <c r="V270" s="132"/>
      <c r="W270" s="132"/>
      <c r="X270" s="132"/>
      <c r="Y270" s="164"/>
      <c r="Z270" s="164"/>
      <c r="AA270" s="164"/>
      <c r="AB270" s="164"/>
      <c r="AC270" s="164"/>
      <c r="AD270" s="119"/>
      <c r="AE270" s="119"/>
      <c r="AF270" s="119"/>
      <c r="AG270" s="119"/>
      <c r="AH270" s="50" t="n">
        <f aca="false">SUM(D270:AG270)</f>
        <v>0</v>
      </c>
      <c r="AI270" s="120"/>
      <c r="AJ270" s="60" t="n">
        <f aca="false">SUM(K270:Q270)*17+SUM(R270:X270)*17.5</f>
        <v>0</v>
      </c>
    </row>
    <row r="271" customFormat="false" ht="14.25" hidden="false" customHeight="true" outlineLevel="0" collapsed="false">
      <c r="A271" s="117"/>
      <c r="B271" s="117" t="s">
        <v>114</v>
      </c>
      <c r="C271" s="118" t="s">
        <v>40</v>
      </c>
      <c r="D271" s="119"/>
      <c r="E271" s="119"/>
      <c r="F271" s="119"/>
      <c r="G271" s="164"/>
      <c r="H271" s="164"/>
      <c r="I271" s="164"/>
      <c r="J271" s="164"/>
      <c r="K271" s="131"/>
      <c r="L271" s="131"/>
      <c r="M271" s="131"/>
      <c r="N271" s="131"/>
      <c r="O271" s="131"/>
      <c r="P271" s="131"/>
      <c r="Q271" s="131"/>
      <c r="R271" s="132"/>
      <c r="S271" s="132"/>
      <c r="T271" s="132"/>
      <c r="U271" s="132"/>
      <c r="V271" s="132"/>
      <c r="W271" s="132"/>
      <c r="X271" s="132"/>
      <c r="Y271" s="164"/>
      <c r="Z271" s="164"/>
      <c r="AA271" s="164"/>
      <c r="AB271" s="164"/>
      <c r="AC271" s="164"/>
      <c r="AD271" s="119"/>
      <c r="AE271" s="119"/>
      <c r="AF271" s="119"/>
      <c r="AG271" s="119"/>
      <c r="AH271" s="50" t="n">
        <f aca="false">SUM(D271:AG271)</f>
        <v>0</v>
      </c>
      <c r="AI271" s="120"/>
      <c r="AJ271" s="60" t="n">
        <f aca="false">SUM(K271:Q271)*17+SUM(R271:X271)*17.5</f>
        <v>0</v>
      </c>
      <c r="AK271" s="169"/>
      <c r="AL271" s="169"/>
      <c r="AM271" s="169"/>
      <c r="AN271" s="169"/>
      <c r="AO271" s="169"/>
      <c r="AP271" s="169"/>
      <c r="AQ271" s="169"/>
      <c r="AR271" s="169"/>
      <c r="AS271" s="169"/>
      <c r="AT271" s="169"/>
      <c r="AU271" s="169"/>
      <c r="AV271" s="169"/>
      <c r="AW271" s="169"/>
    </row>
    <row r="272" customFormat="false" ht="14.25" hidden="false" customHeight="true" outlineLevel="0" collapsed="false">
      <c r="A272" s="117"/>
      <c r="B272" s="117"/>
      <c r="C272" s="117"/>
      <c r="D272" s="119"/>
      <c r="E272" s="119"/>
      <c r="F272" s="119"/>
      <c r="G272" s="164"/>
      <c r="H272" s="164"/>
      <c r="I272" s="164"/>
      <c r="J272" s="164"/>
      <c r="K272" s="131"/>
      <c r="L272" s="131"/>
      <c r="M272" s="131"/>
      <c r="N272" s="131"/>
      <c r="O272" s="131"/>
      <c r="P272" s="131"/>
      <c r="Q272" s="131"/>
      <c r="R272" s="132"/>
      <c r="S272" s="132"/>
      <c r="T272" s="132"/>
      <c r="U272" s="132"/>
      <c r="V272" s="132"/>
      <c r="W272" s="132"/>
      <c r="X272" s="132"/>
      <c r="Y272" s="164"/>
      <c r="Z272" s="164"/>
      <c r="AA272" s="164"/>
      <c r="AB272" s="164"/>
      <c r="AC272" s="164"/>
      <c r="AD272" s="119"/>
      <c r="AE272" s="119"/>
      <c r="AF272" s="119"/>
      <c r="AG272" s="119"/>
      <c r="AH272" s="50"/>
      <c r="AI272" s="120"/>
      <c r="AJ272" s="60"/>
      <c r="AK272" s="169"/>
      <c r="AL272" s="169"/>
      <c r="AM272" s="169"/>
      <c r="AN272" s="169"/>
      <c r="AO272" s="169"/>
      <c r="AP272" s="169"/>
      <c r="AQ272" s="169"/>
      <c r="AR272" s="169"/>
      <c r="AS272" s="169"/>
      <c r="AT272" s="169"/>
      <c r="AU272" s="169"/>
      <c r="AV272" s="169"/>
      <c r="AW272" s="169"/>
    </row>
    <row r="273" customFormat="false" ht="14.25" hidden="false" customHeight="true" outlineLevel="0" collapsed="false">
      <c r="A273" s="126" t="n">
        <v>80</v>
      </c>
      <c r="B273" s="126" t="s">
        <v>103</v>
      </c>
      <c r="C273" s="126" t="s">
        <v>99</v>
      </c>
      <c r="D273" s="119"/>
      <c r="E273" s="119"/>
      <c r="F273" s="119"/>
      <c r="G273" s="164"/>
      <c r="H273" s="164"/>
      <c r="I273" s="164"/>
      <c r="J273" s="164"/>
      <c r="K273" s="131"/>
      <c r="L273" s="131"/>
      <c r="M273" s="170" t="n">
        <v>17.5</v>
      </c>
      <c r="N273" s="170"/>
      <c r="O273" s="171"/>
      <c r="P273" s="171"/>
      <c r="Q273" s="171"/>
      <c r="R273" s="172"/>
      <c r="S273" s="172"/>
      <c r="T273" s="173" t="n">
        <v>18</v>
      </c>
      <c r="U273" s="173"/>
      <c r="V273" s="132"/>
      <c r="W273" s="132"/>
      <c r="X273" s="132"/>
      <c r="Y273" s="164"/>
      <c r="Z273" s="164"/>
      <c r="AA273" s="164"/>
      <c r="AB273" s="164"/>
      <c r="AC273" s="164"/>
      <c r="AD273" s="119"/>
      <c r="AE273" s="119"/>
      <c r="AF273" s="119"/>
      <c r="AG273" s="119"/>
      <c r="AH273" s="50"/>
      <c r="AI273" s="120"/>
      <c r="AJ273" s="60"/>
    </row>
    <row r="274" customFormat="false" ht="14.25" hidden="false" customHeight="true" outlineLevel="0" collapsed="false">
      <c r="A274" s="117"/>
      <c r="B274" s="117" t="s">
        <v>115</v>
      </c>
      <c r="C274" s="122" t="s">
        <v>45</v>
      </c>
      <c r="D274" s="119"/>
      <c r="E274" s="119"/>
      <c r="F274" s="119"/>
      <c r="G274" s="164"/>
      <c r="H274" s="164"/>
      <c r="I274" s="164"/>
      <c r="J274" s="164"/>
      <c r="K274" s="131"/>
      <c r="L274" s="131"/>
      <c r="M274" s="131"/>
      <c r="N274" s="131"/>
      <c r="O274" s="131"/>
      <c r="P274" s="131"/>
      <c r="Q274" s="131"/>
      <c r="R274" s="132"/>
      <c r="S274" s="132"/>
      <c r="T274" s="132"/>
      <c r="U274" s="132"/>
      <c r="V274" s="132"/>
      <c r="W274" s="132"/>
      <c r="X274" s="132"/>
      <c r="Y274" s="164"/>
      <c r="Z274" s="164"/>
      <c r="AA274" s="164"/>
      <c r="AB274" s="164"/>
      <c r="AC274" s="164"/>
      <c r="AD274" s="119"/>
      <c r="AE274" s="119"/>
      <c r="AF274" s="119"/>
      <c r="AG274" s="119"/>
      <c r="AH274" s="50" t="n">
        <f aca="false">SUM(D274:AG274)</f>
        <v>0</v>
      </c>
      <c r="AI274" s="120"/>
      <c r="AJ274" s="60" t="n">
        <f aca="false">SUM(K274:Q274)*17.5+SUM(R274:X274)*18</f>
        <v>0</v>
      </c>
    </row>
    <row r="275" customFormat="false" ht="14.25" hidden="false" customHeight="true" outlineLevel="0" collapsed="false">
      <c r="A275" s="117"/>
      <c r="B275" s="117" t="s">
        <v>115</v>
      </c>
      <c r="C275" s="122" t="s">
        <v>40</v>
      </c>
      <c r="D275" s="119"/>
      <c r="E275" s="119"/>
      <c r="F275" s="119"/>
      <c r="G275" s="164"/>
      <c r="H275" s="164"/>
      <c r="I275" s="164"/>
      <c r="J275" s="164"/>
      <c r="K275" s="131"/>
      <c r="L275" s="131"/>
      <c r="M275" s="131"/>
      <c r="N275" s="131"/>
      <c r="O275" s="131"/>
      <c r="P275" s="131"/>
      <c r="Q275" s="131"/>
      <c r="R275" s="132"/>
      <c r="S275" s="132"/>
      <c r="T275" s="132"/>
      <c r="U275" s="132"/>
      <c r="V275" s="132"/>
      <c r="W275" s="132"/>
      <c r="X275" s="132"/>
      <c r="Y275" s="164"/>
      <c r="Z275" s="164"/>
      <c r="AA275" s="164"/>
      <c r="AB275" s="164"/>
      <c r="AC275" s="164"/>
      <c r="AD275" s="119"/>
      <c r="AE275" s="119"/>
      <c r="AF275" s="119"/>
      <c r="AG275" s="119"/>
      <c r="AH275" s="50" t="n">
        <f aca="false">SUM(D275:AG275)</f>
        <v>0</v>
      </c>
      <c r="AI275" s="120"/>
      <c r="AJ275" s="60" t="n">
        <f aca="false">SUM(K275:Q275)*17.5+SUM(R275:X275)*18</f>
        <v>0</v>
      </c>
    </row>
    <row r="276" customFormat="false" ht="14.25" hidden="false" customHeight="true" outlineLevel="0" collapsed="false">
      <c r="A276" s="117"/>
      <c r="B276" s="117" t="s">
        <v>115</v>
      </c>
      <c r="C276" s="122" t="s">
        <v>116</v>
      </c>
      <c r="D276" s="119"/>
      <c r="E276" s="119"/>
      <c r="F276" s="119"/>
      <c r="G276" s="164"/>
      <c r="H276" s="164"/>
      <c r="I276" s="164"/>
      <c r="J276" s="164"/>
      <c r="K276" s="131"/>
      <c r="L276" s="131"/>
      <c r="M276" s="131"/>
      <c r="N276" s="131"/>
      <c r="O276" s="131"/>
      <c r="P276" s="131"/>
      <c r="Q276" s="131"/>
      <c r="R276" s="132"/>
      <c r="S276" s="132"/>
      <c r="T276" s="132"/>
      <c r="U276" s="132"/>
      <c r="V276" s="132"/>
      <c r="W276" s="132"/>
      <c r="X276" s="132"/>
      <c r="Y276" s="164"/>
      <c r="Z276" s="164"/>
      <c r="AA276" s="164"/>
      <c r="AB276" s="164"/>
      <c r="AC276" s="164"/>
      <c r="AD276" s="119"/>
      <c r="AE276" s="119"/>
      <c r="AF276" s="119"/>
      <c r="AG276" s="119"/>
      <c r="AH276" s="50" t="n">
        <f aca="false">SUM(D276:AG276)</f>
        <v>0</v>
      </c>
      <c r="AI276" s="120"/>
      <c r="AJ276" s="60" t="n">
        <f aca="false">SUM(K276:Q276)*17.5+SUM(R276:X276)*18</f>
        <v>0</v>
      </c>
    </row>
    <row r="277" customFormat="false" ht="14.25" hidden="false" customHeight="true" outlineLevel="0" collapsed="false">
      <c r="A277" s="117"/>
      <c r="B277" s="117" t="s">
        <v>115</v>
      </c>
      <c r="C277" s="122" t="s">
        <v>36</v>
      </c>
      <c r="D277" s="119"/>
      <c r="E277" s="119"/>
      <c r="F277" s="119"/>
      <c r="G277" s="164"/>
      <c r="H277" s="164"/>
      <c r="I277" s="164"/>
      <c r="J277" s="164"/>
      <c r="K277" s="131"/>
      <c r="L277" s="131"/>
      <c r="M277" s="131"/>
      <c r="N277" s="131"/>
      <c r="O277" s="131"/>
      <c r="P277" s="131"/>
      <c r="Q277" s="131"/>
      <c r="R277" s="132"/>
      <c r="S277" s="132"/>
      <c r="T277" s="132"/>
      <c r="U277" s="132"/>
      <c r="V277" s="132"/>
      <c r="W277" s="132"/>
      <c r="X277" s="132"/>
      <c r="Y277" s="164"/>
      <c r="Z277" s="164"/>
      <c r="AA277" s="164"/>
      <c r="AB277" s="164"/>
      <c r="AC277" s="164"/>
      <c r="AD277" s="119"/>
      <c r="AE277" s="119"/>
      <c r="AF277" s="119"/>
      <c r="AG277" s="119"/>
      <c r="AH277" s="50" t="n">
        <f aca="false">SUM(D277:AG277)</f>
        <v>0</v>
      </c>
      <c r="AI277" s="120"/>
      <c r="AJ277" s="60" t="n">
        <f aca="false">SUM(K277:Q277)*17.5+SUM(R277:X277)*18</f>
        <v>0</v>
      </c>
    </row>
    <row r="278" customFormat="false" ht="14.25" hidden="false" customHeight="true" outlineLevel="0" collapsed="false">
      <c r="A278" s="117"/>
      <c r="B278" s="117"/>
      <c r="C278" s="117"/>
      <c r="D278" s="119"/>
      <c r="E278" s="119"/>
      <c r="F278" s="119"/>
      <c r="G278" s="164"/>
      <c r="H278" s="164"/>
      <c r="I278" s="164"/>
      <c r="J278" s="164"/>
      <c r="K278" s="174"/>
      <c r="L278" s="174"/>
      <c r="M278" s="174"/>
      <c r="N278" s="174"/>
      <c r="O278" s="174"/>
      <c r="P278" s="174"/>
      <c r="Q278" s="174"/>
      <c r="R278" s="175"/>
      <c r="S278" s="175"/>
      <c r="T278" s="175"/>
      <c r="U278" s="175"/>
      <c r="V278" s="175"/>
      <c r="W278" s="175"/>
      <c r="X278" s="175"/>
      <c r="Y278" s="164"/>
      <c r="Z278" s="164"/>
      <c r="AA278" s="164"/>
      <c r="AB278" s="164"/>
      <c r="AC278" s="164"/>
      <c r="AD278" s="119"/>
      <c r="AE278" s="119"/>
      <c r="AF278" s="119"/>
      <c r="AG278" s="119"/>
      <c r="AH278" s="50"/>
      <c r="AI278" s="120"/>
      <c r="AJ278" s="60"/>
    </row>
    <row r="279" customFormat="false" ht="14.25" hidden="false" customHeight="true" outlineLevel="0" collapsed="false">
      <c r="A279" s="154" t="s">
        <v>117</v>
      </c>
      <c r="B279" s="155"/>
      <c r="C279" s="95" t="s">
        <v>55</v>
      </c>
      <c r="D279" s="48"/>
      <c r="E279" s="48"/>
      <c r="F279" s="48"/>
      <c r="G279" s="48"/>
      <c r="H279" s="48"/>
      <c r="I279" s="48"/>
      <c r="J279" s="48"/>
      <c r="K279" s="48" t="n">
        <f aca="false">SUM(K261:K267)+SUM(K270:K272)+SUM(K274:K278)</f>
        <v>0</v>
      </c>
      <c r="L279" s="48" t="n">
        <f aca="false">SUM(L261:L267)+SUM(L270:L272)+SUM(L274:L278)</f>
        <v>0</v>
      </c>
      <c r="M279" s="48" t="n">
        <f aca="false">SUM(M261:M267)+SUM(M270:M272)+SUM(M274:M278)</f>
        <v>0</v>
      </c>
      <c r="N279" s="48" t="n">
        <f aca="false">SUM(N261:N267)+SUM(N270:N272)+SUM(N274:N278)</f>
        <v>0</v>
      </c>
      <c r="O279" s="48" t="n">
        <f aca="false">SUM(O261:O267)+SUM(O270:O272)+SUM(O274:O278)</f>
        <v>0</v>
      </c>
      <c r="P279" s="48" t="n">
        <f aca="false">SUM(P261:P267)+SUM(P270:P272)+SUM(P274:P278)</f>
        <v>0</v>
      </c>
      <c r="Q279" s="48" t="n">
        <f aca="false">SUM(Q261:Q267)+SUM(Q270:Q272)+SUM(Q274:Q278)</f>
        <v>0</v>
      </c>
      <c r="R279" s="48" t="n">
        <f aca="false">SUM(R261:R267)+SUM(R270:R272)+SUM(R274:R278)</f>
        <v>0</v>
      </c>
      <c r="S279" s="48" t="n">
        <f aca="false">SUM(S261:S267)+SUM(S270:S272)+SUM(S274:S278)</f>
        <v>0</v>
      </c>
      <c r="T279" s="48" t="n">
        <f aca="false">SUM(T261:T267)+SUM(T270:T272)+SUM(T274:T278)</f>
        <v>0</v>
      </c>
      <c r="U279" s="48" t="n">
        <f aca="false">SUM(U261:U267)+SUM(U270:U272)+SUM(U274:U278)</f>
        <v>0</v>
      </c>
      <c r="V279" s="48" t="n">
        <f aca="false">SUM(V261:V267)+SUM(V270:V272)+SUM(V274:V278)</f>
        <v>0</v>
      </c>
      <c r="W279" s="48" t="n">
        <f aca="false">SUM(W261:W267)+SUM(W270:W272)+SUM(W274:W278)</f>
        <v>0</v>
      </c>
      <c r="X279" s="48" t="n">
        <f aca="false">SUM(X261:X267)+SUM(X270:X272)+SUM(X274:X278)</f>
        <v>0</v>
      </c>
      <c r="Y279" s="48"/>
      <c r="Z279" s="48"/>
      <c r="AA279" s="48"/>
      <c r="AB279" s="48"/>
      <c r="AC279" s="48"/>
      <c r="AD279" s="48"/>
      <c r="AE279" s="48"/>
      <c r="AF279" s="48"/>
      <c r="AG279" s="48"/>
      <c r="AH279" s="50" t="n">
        <f aca="false">SUM(D279:AG279)</f>
        <v>0</v>
      </c>
      <c r="AI279" s="120"/>
      <c r="AJ279" s="156" t="n">
        <f aca="false">SUM(AJ261:AJ278)</f>
        <v>0</v>
      </c>
    </row>
    <row r="280" customFormat="false" ht="14.25" hidden="false" customHeight="true" outlineLevel="0" collapsed="false">
      <c r="A280" s="28" t="s">
        <v>15</v>
      </c>
      <c r="B280" s="28" t="s">
        <v>16</v>
      </c>
      <c r="C280" s="28" t="s">
        <v>17</v>
      </c>
      <c r="D280" s="157" t="n">
        <v>18</v>
      </c>
      <c r="E280" s="158" t="n">
        <v>19</v>
      </c>
      <c r="F280" s="158" t="n">
        <v>20</v>
      </c>
      <c r="G280" s="158" t="n">
        <v>21</v>
      </c>
      <c r="H280" s="158" t="n">
        <v>22</v>
      </c>
      <c r="I280" s="158" t="n">
        <v>23</v>
      </c>
      <c r="J280" s="158" t="n">
        <v>24</v>
      </c>
      <c r="K280" s="158" t="n">
        <v>25</v>
      </c>
      <c r="L280" s="158" t="n">
        <v>26</v>
      </c>
      <c r="M280" s="158" t="n">
        <v>27</v>
      </c>
      <c r="N280" s="158" t="n">
        <v>28</v>
      </c>
      <c r="O280" s="158" t="n">
        <v>29</v>
      </c>
      <c r="P280" s="158" t="n">
        <v>30</v>
      </c>
      <c r="Q280" s="158" t="n">
        <v>31</v>
      </c>
      <c r="R280" s="158" t="n">
        <v>32</v>
      </c>
      <c r="S280" s="158" t="n">
        <v>33</v>
      </c>
      <c r="T280" s="158" t="n">
        <v>34</v>
      </c>
      <c r="U280" s="158" t="n">
        <v>35</v>
      </c>
      <c r="V280" s="158" t="n">
        <v>36</v>
      </c>
      <c r="W280" s="158" t="n">
        <v>37</v>
      </c>
      <c r="X280" s="158" t="n">
        <v>38</v>
      </c>
      <c r="Y280" s="158" t="n">
        <v>39</v>
      </c>
      <c r="Z280" s="158" t="n">
        <v>40</v>
      </c>
      <c r="AA280" s="158" t="n">
        <v>41</v>
      </c>
      <c r="AB280" s="158" t="n">
        <v>42</v>
      </c>
      <c r="AC280" s="158" t="n">
        <v>43</v>
      </c>
      <c r="AD280" s="158" t="n">
        <v>44</v>
      </c>
      <c r="AE280" s="158" t="n">
        <v>45</v>
      </c>
      <c r="AF280" s="158" t="n">
        <v>46</v>
      </c>
      <c r="AG280" s="158" t="n">
        <v>47</v>
      </c>
      <c r="AH280" s="30" t="s">
        <v>18</v>
      </c>
      <c r="AI280" s="30" t="s">
        <v>19</v>
      </c>
      <c r="AJ280" s="31" t="s">
        <v>20</v>
      </c>
    </row>
    <row r="281" customFormat="false" ht="14.25" hidden="false" customHeight="true" outlineLevel="0" collapsed="false">
      <c r="A281" s="126" t="n">
        <v>10</v>
      </c>
      <c r="B281" s="126" t="s">
        <v>118</v>
      </c>
      <c r="C281" s="126" t="s">
        <v>119</v>
      </c>
      <c r="D281" s="119"/>
      <c r="E281" s="119"/>
      <c r="F281" s="119"/>
      <c r="G281" s="164"/>
      <c r="H281" s="164"/>
      <c r="I281" s="164"/>
      <c r="J281" s="164"/>
      <c r="K281" s="165"/>
      <c r="L281" s="165"/>
      <c r="M281" s="103" t="n">
        <v>17.5</v>
      </c>
      <c r="N281" s="103"/>
      <c r="O281" s="166"/>
      <c r="P281" s="166"/>
      <c r="Q281" s="166"/>
      <c r="R281" s="166"/>
      <c r="S281" s="166"/>
      <c r="T281" s="103"/>
      <c r="U281" s="176"/>
      <c r="V281" s="177"/>
      <c r="W281" s="178"/>
      <c r="X281" s="178"/>
      <c r="Y281" s="164"/>
      <c r="Z281" s="164"/>
      <c r="AA281" s="164"/>
      <c r="AB281" s="164"/>
      <c r="AC281" s="164"/>
      <c r="AD281" s="119"/>
      <c r="AE281" s="119"/>
      <c r="AF281" s="119"/>
      <c r="AG281" s="119"/>
      <c r="AH281" s="120"/>
      <c r="AI281" s="120"/>
      <c r="AJ281" s="120"/>
    </row>
    <row r="282" customFormat="false" ht="14.25" hidden="false" customHeight="true" outlineLevel="0" collapsed="false">
      <c r="A282" s="117"/>
      <c r="B282" s="117" t="s">
        <v>120</v>
      </c>
      <c r="C282" s="118" t="s">
        <v>42</v>
      </c>
      <c r="D282" s="119"/>
      <c r="E282" s="119"/>
      <c r="F282" s="119"/>
      <c r="G282" s="164"/>
      <c r="H282" s="164"/>
      <c r="I282" s="164"/>
      <c r="J282" s="164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79"/>
      <c r="V282" s="179"/>
      <c r="W282" s="179"/>
      <c r="X282" s="179"/>
      <c r="Y282" s="164"/>
      <c r="Z282" s="164"/>
      <c r="AA282" s="164"/>
      <c r="AB282" s="164"/>
      <c r="AC282" s="164"/>
      <c r="AD282" s="119"/>
      <c r="AE282" s="119"/>
      <c r="AF282" s="119"/>
      <c r="AG282" s="119"/>
      <c r="AH282" s="50" t="n">
        <f aca="false">SUM(D282:AG282)</f>
        <v>0</v>
      </c>
      <c r="AI282" s="120"/>
      <c r="AJ282" s="60" t="n">
        <f aca="false">SUM(K282:X282)*17.5</f>
        <v>0</v>
      </c>
    </row>
    <row r="283" customFormat="false" ht="14.25" hidden="false" customHeight="true" outlineLevel="0" collapsed="false">
      <c r="A283" s="117"/>
      <c r="B283" s="117" t="s">
        <v>120</v>
      </c>
      <c r="C283" s="118" t="s">
        <v>25</v>
      </c>
      <c r="D283" s="119"/>
      <c r="E283" s="119"/>
      <c r="F283" s="119"/>
      <c r="G283" s="164"/>
      <c r="H283" s="164"/>
      <c r="I283" s="164"/>
      <c r="J283" s="164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79"/>
      <c r="V283" s="179"/>
      <c r="W283" s="179"/>
      <c r="X283" s="179"/>
      <c r="Y283" s="164"/>
      <c r="Z283" s="164"/>
      <c r="AA283" s="164"/>
      <c r="AB283" s="164"/>
      <c r="AC283" s="164"/>
      <c r="AD283" s="119"/>
      <c r="AE283" s="119"/>
      <c r="AF283" s="119"/>
      <c r="AG283" s="119"/>
      <c r="AH283" s="50" t="n">
        <f aca="false">SUM(D283:AG283)</f>
        <v>0</v>
      </c>
      <c r="AI283" s="120"/>
      <c r="AJ283" s="60" t="n">
        <f aca="false">SUM(K283:X283)*17.5</f>
        <v>0</v>
      </c>
    </row>
    <row r="284" customFormat="false" ht="14.25" hidden="false" customHeight="true" outlineLevel="0" collapsed="false">
      <c r="A284" s="117"/>
      <c r="B284" s="117" t="s">
        <v>120</v>
      </c>
      <c r="C284" s="118" t="s">
        <v>121</v>
      </c>
      <c r="D284" s="119"/>
      <c r="E284" s="119"/>
      <c r="F284" s="119"/>
      <c r="G284" s="164"/>
      <c r="H284" s="164"/>
      <c r="I284" s="164"/>
      <c r="J284" s="164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79"/>
      <c r="V284" s="179"/>
      <c r="W284" s="179"/>
      <c r="X284" s="179"/>
      <c r="Y284" s="164"/>
      <c r="Z284" s="164"/>
      <c r="AA284" s="164"/>
      <c r="AB284" s="164"/>
      <c r="AC284" s="164"/>
      <c r="AD284" s="119"/>
      <c r="AE284" s="119"/>
      <c r="AF284" s="119"/>
      <c r="AG284" s="119"/>
      <c r="AH284" s="50" t="n">
        <f aca="false">SUM(D284:AG284)</f>
        <v>0</v>
      </c>
      <c r="AI284" s="120"/>
      <c r="AJ284" s="60" t="n">
        <f aca="false">SUM(K284:X284)*17.5</f>
        <v>0</v>
      </c>
    </row>
    <row r="285" customFormat="false" ht="14.25" hidden="false" customHeight="true" outlineLevel="0" collapsed="false">
      <c r="A285" s="117"/>
      <c r="B285" s="117" t="s">
        <v>120</v>
      </c>
      <c r="C285" s="150" t="s">
        <v>122</v>
      </c>
      <c r="D285" s="119"/>
      <c r="E285" s="119"/>
      <c r="F285" s="119"/>
      <c r="G285" s="164"/>
      <c r="H285" s="164"/>
      <c r="I285" s="164"/>
      <c r="J285" s="164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79"/>
      <c r="V285" s="179"/>
      <c r="W285" s="179"/>
      <c r="X285" s="179"/>
      <c r="Y285" s="164"/>
      <c r="Z285" s="164"/>
      <c r="AA285" s="164"/>
      <c r="AB285" s="164"/>
      <c r="AC285" s="164"/>
      <c r="AD285" s="119"/>
      <c r="AE285" s="119"/>
      <c r="AF285" s="119"/>
      <c r="AG285" s="119"/>
      <c r="AH285" s="50" t="n">
        <f aca="false">SUM(D285:AG285)</f>
        <v>0</v>
      </c>
      <c r="AI285" s="120"/>
      <c r="AJ285" s="60" t="n">
        <f aca="false">SUM(K285:X285)*17.5</f>
        <v>0</v>
      </c>
    </row>
    <row r="286" customFormat="false" ht="14.25" hidden="false" customHeight="true" outlineLevel="0" collapsed="false">
      <c r="A286" s="117"/>
      <c r="B286" s="117" t="s">
        <v>120</v>
      </c>
      <c r="C286" s="150" t="s">
        <v>34</v>
      </c>
      <c r="D286" s="119"/>
      <c r="E286" s="119"/>
      <c r="F286" s="119"/>
      <c r="G286" s="164"/>
      <c r="H286" s="164"/>
      <c r="I286" s="164"/>
      <c r="J286" s="164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79"/>
      <c r="V286" s="179"/>
      <c r="W286" s="179"/>
      <c r="X286" s="179"/>
      <c r="Y286" s="164"/>
      <c r="Z286" s="164"/>
      <c r="AA286" s="164"/>
      <c r="AB286" s="164"/>
      <c r="AC286" s="164"/>
      <c r="AD286" s="119"/>
      <c r="AE286" s="119"/>
      <c r="AF286" s="119"/>
      <c r="AG286" s="119"/>
      <c r="AH286" s="50" t="n">
        <f aca="false">SUM(D286:AG286)</f>
        <v>0</v>
      </c>
      <c r="AI286" s="120"/>
      <c r="AJ286" s="60" t="n">
        <f aca="false">SUM(K286:X286)*17.5</f>
        <v>0</v>
      </c>
    </row>
    <row r="287" customFormat="false" ht="14.25" hidden="false" customHeight="true" outlineLevel="0" collapsed="false">
      <c r="A287" s="117"/>
      <c r="B287" s="117" t="s">
        <v>120</v>
      </c>
      <c r="C287" s="150" t="s">
        <v>30</v>
      </c>
      <c r="D287" s="119"/>
      <c r="E287" s="119"/>
      <c r="F287" s="119"/>
      <c r="G287" s="164"/>
      <c r="H287" s="164"/>
      <c r="I287" s="164"/>
      <c r="J287" s="164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79"/>
      <c r="V287" s="179"/>
      <c r="W287" s="179"/>
      <c r="X287" s="179"/>
      <c r="Y287" s="164"/>
      <c r="Z287" s="164"/>
      <c r="AA287" s="164"/>
      <c r="AB287" s="164"/>
      <c r="AC287" s="164"/>
      <c r="AD287" s="119"/>
      <c r="AE287" s="119"/>
      <c r="AF287" s="119"/>
      <c r="AG287" s="119"/>
      <c r="AH287" s="50" t="n">
        <f aca="false">SUM(D287:AG287)</f>
        <v>0</v>
      </c>
      <c r="AI287" s="120"/>
      <c r="AJ287" s="60" t="n">
        <f aca="false">SUM(K287:X287)*17.5</f>
        <v>0</v>
      </c>
    </row>
    <row r="288" customFormat="false" ht="14.25" hidden="false" customHeight="true" outlineLevel="0" collapsed="false">
      <c r="A288" s="117"/>
      <c r="B288" s="117" t="s">
        <v>120</v>
      </c>
      <c r="C288" s="150" t="s">
        <v>36</v>
      </c>
      <c r="D288" s="119"/>
      <c r="E288" s="119"/>
      <c r="F288" s="119"/>
      <c r="G288" s="164"/>
      <c r="H288" s="164"/>
      <c r="I288" s="164"/>
      <c r="J288" s="164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79"/>
      <c r="V288" s="179"/>
      <c r="W288" s="179"/>
      <c r="X288" s="179"/>
      <c r="Y288" s="164"/>
      <c r="Z288" s="164"/>
      <c r="AA288" s="164"/>
      <c r="AB288" s="164"/>
      <c r="AC288" s="164"/>
      <c r="AD288" s="119"/>
      <c r="AE288" s="119"/>
      <c r="AF288" s="119"/>
      <c r="AG288" s="119"/>
      <c r="AH288" s="50" t="n">
        <f aca="false">SUM(D288:AG288)</f>
        <v>0</v>
      </c>
      <c r="AI288" s="120"/>
      <c r="AJ288" s="60" t="n">
        <f aca="false">SUM(K288:X288)*17.5</f>
        <v>0</v>
      </c>
    </row>
    <row r="289" customFormat="false" ht="14.25" hidden="false" customHeight="true" outlineLevel="0" collapsed="false">
      <c r="A289" s="126" t="n">
        <v>10</v>
      </c>
      <c r="B289" s="126" t="s">
        <v>123</v>
      </c>
      <c r="C289" s="150"/>
      <c r="D289" s="119"/>
      <c r="E289" s="119"/>
      <c r="F289" s="119"/>
      <c r="G289" s="164"/>
      <c r="H289" s="164"/>
      <c r="I289" s="164"/>
      <c r="J289" s="164"/>
      <c r="K289" s="131"/>
      <c r="L289" s="131"/>
      <c r="M289" s="180" t="n">
        <v>18</v>
      </c>
      <c r="N289" s="180"/>
      <c r="O289" s="131"/>
      <c r="P289" s="131"/>
      <c r="Q289" s="131"/>
      <c r="R289" s="131"/>
      <c r="S289" s="131"/>
      <c r="T289" s="131"/>
      <c r="U289" s="181"/>
      <c r="V289" s="181"/>
      <c r="W289" s="181"/>
      <c r="X289" s="181"/>
      <c r="Y289" s="164"/>
      <c r="Z289" s="164"/>
      <c r="AA289" s="164"/>
      <c r="AB289" s="164"/>
      <c r="AC289" s="164"/>
      <c r="AD289" s="119"/>
      <c r="AE289" s="119"/>
      <c r="AF289" s="119"/>
      <c r="AG289" s="119"/>
      <c r="AH289" s="50"/>
      <c r="AI289" s="120"/>
      <c r="AJ289" s="60"/>
    </row>
    <row r="290" customFormat="false" ht="14.25" hidden="false" customHeight="true" outlineLevel="0" collapsed="false">
      <c r="A290" s="117" t="n">
        <v>10</v>
      </c>
      <c r="B290" s="117" t="s">
        <v>123</v>
      </c>
      <c r="C290" s="122" t="s">
        <v>124</v>
      </c>
      <c r="D290" s="119"/>
      <c r="E290" s="119"/>
      <c r="F290" s="119"/>
      <c r="G290" s="164"/>
      <c r="H290" s="164"/>
      <c r="I290" s="164"/>
      <c r="J290" s="164"/>
      <c r="K290" s="131"/>
      <c r="L290" s="131"/>
      <c r="M290" s="180"/>
      <c r="N290" s="131"/>
      <c r="O290" s="131"/>
      <c r="P290" s="131"/>
      <c r="Q290" s="131"/>
      <c r="R290" s="131"/>
      <c r="S290" s="131"/>
      <c r="T290" s="131"/>
      <c r="U290" s="179"/>
      <c r="V290" s="179"/>
      <c r="W290" s="179"/>
      <c r="X290" s="179"/>
      <c r="Y290" s="164"/>
      <c r="Z290" s="164"/>
      <c r="AA290" s="164"/>
      <c r="AB290" s="164"/>
      <c r="AC290" s="164"/>
      <c r="AD290" s="119"/>
      <c r="AE290" s="119"/>
      <c r="AF290" s="119"/>
      <c r="AG290" s="119"/>
      <c r="AH290" s="50" t="n">
        <f aca="false">SUM(D290:AG290)</f>
        <v>0</v>
      </c>
      <c r="AI290" s="120"/>
      <c r="AJ290" s="60" t="n">
        <f aca="false">SUM(K290:X290)*18</f>
        <v>0</v>
      </c>
    </row>
    <row r="291" customFormat="false" ht="14.25" hidden="false" customHeight="true" outlineLevel="0" collapsed="false">
      <c r="A291" s="117"/>
      <c r="B291" s="117" t="s">
        <v>123</v>
      </c>
      <c r="C291" s="118" t="s">
        <v>42</v>
      </c>
      <c r="D291" s="119"/>
      <c r="E291" s="119"/>
      <c r="F291" s="119"/>
      <c r="G291" s="164"/>
      <c r="H291" s="164"/>
      <c r="I291" s="164"/>
      <c r="J291" s="164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79"/>
      <c r="V291" s="179"/>
      <c r="W291" s="179"/>
      <c r="X291" s="179"/>
      <c r="Y291" s="164"/>
      <c r="Z291" s="164"/>
      <c r="AA291" s="164"/>
      <c r="AB291" s="164"/>
      <c r="AC291" s="164"/>
      <c r="AD291" s="119"/>
      <c r="AE291" s="119"/>
      <c r="AF291" s="119"/>
      <c r="AG291" s="119"/>
      <c r="AH291" s="50" t="n">
        <f aca="false">SUM(D291:AG291)</f>
        <v>0</v>
      </c>
      <c r="AI291" s="120"/>
      <c r="AJ291" s="60" t="n">
        <f aca="false">SUM(K291:X291)*18</f>
        <v>0</v>
      </c>
    </row>
    <row r="292" customFormat="false" ht="14.25" hidden="false" customHeight="true" outlineLevel="0" collapsed="false">
      <c r="A292" s="117"/>
      <c r="B292" s="117" t="s">
        <v>123</v>
      </c>
      <c r="C292" s="118" t="s">
        <v>25</v>
      </c>
      <c r="D292" s="119"/>
      <c r="E292" s="119"/>
      <c r="F292" s="119"/>
      <c r="G292" s="164"/>
      <c r="H292" s="164"/>
      <c r="I292" s="164"/>
      <c r="J292" s="164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79"/>
      <c r="V292" s="179"/>
      <c r="W292" s="179"/>
      <c r="X292" s="179"/>
      <c r="Y292" s="164"/>
      <c r="Z292" s="164"/>
      <c r="AA292" s="164"/>
      <c r="AB292" s="164"/>
      <c r="AC292" s="164"/>
      <c r="AD292" s="119"/>
      <c r="AE292" s="119"/>
      <c r="AF292" s="119"/>
      <c r="AG292" s="119"/>
      <c r="AH292" s="50" t="n">
        <f aca="false">SUM(D292:AG292)</f>
        <v>0</v>
      </c>
      <c r="AI292" s="120"/>
      <c r="AJ292" s="60" t="n">
        <f aca="false">SUM(K292:X292)*18</f>
        <v>0</v>
      </c>
    </row>
    <row r="293" customFormat="false" ht="14.25" hidden="false" customHeight="true" outlineLevel="0" collapsed="false">
      <c r="A293" s="117"/>
      <c r="B293" s="117" t="s">
        <v>123</v>
      </c>
      <c r="C293" s="118" t="s">
        <v>36</v>
      </c>
      <c r="D293" s="119"/>
      <c r="E293" s="119"/>
      <c r="F293" s="119"/>
      <c r="G293" s="164"/>
      <c r="H293" s="164"/>
      <c r="I293" s="164"/>
      <c r="J293" s="164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79"/>
      <c r="V293" s="179"/>
      <c r="W293" s="179"/>
      <c r="X293" s="179"/>
      <c r="Y293" s="164"/>
      <c r="Z293" s="164"/>
      <c r="AA293" s="164"/>
      <c r="AB293" s="164"/>
      <c r="AC293" s="164"/>
      <c r="AD293" s="119"/>
      <c r="AE293" s="119"/>
      <c r="AF293" s="119"/>
      <c r="AG293" s="119"/>
      <c r="AH293" s="50" t="n">
        <f aca="false">SUM(D293:AG293)</f>
        <v>0</v>
      </c>
      <c r="AI293" s="120"/>
      <c r="AJ293" s="60" t="n">
        <f aca="false">SUM(K293:X293)*18</f>
        <v>0</v>
      </c>
    </row>
    <row r="294" customFormat="false" ht="14.25" hidden="false" customHeight="true" outlineLevel="0" collapsed="false">
      <c r="A294" s="117"/>
      <c r="B294" s="117" t="s">
        <v>123</v>
      </c>
      <c r="C294" s="118" t="s">
        <v>121</v>
      </c>
      <c r="D294" s="119"/>
      <c r="E294" s="119"/>
      <c r="F294" s="119"/>
      <c r="G294" s="164"/>
      <c r="H294" s="164"/>
      <c r="I294" s="164"/>
      <c r="J294" s="164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79"/>
      <c r="V294" s="179"/>
      <c r="W294" s="179"/>
      <c r="X294" s="179"/>
      <c r="Y294" s="164"/>
      <c r="Z294" s="164"/>
      <c r="AA294" s="164"/>
      <c r="AB294" s="164"/>
      <c r="AC294" s="164"/>
      <c r="AD294" s="119"/>
      <c r="AE294" s="119"/>
      <c r="AF294" s="119"/>
      <c r="AG294" s="119"/>
      <c r="AH294" s="50" t="n">
        <f aca="false">SUM(D294:AG294)</f>
        <v>0</v>
      </c>
      <c r="AI294" s="120"/>
      <c r="AJ294" s="60" t="n">
        <f aca="false">SUM(K294:X294)*18</f>
        <v>0</v>
      </c>
    </row>
    <row r="295" customFormat="false" ht="14.25" hidden="false" customHeight="true" outlineLevel="0" collapsed="false">
      <c r="A295" s="117"/>
      <c r="B295" s="117"/>
      <c r="C295" s="150"/>
      <c r="D295" s="119"/>
      <c r="E295" s="119"/>
      <c r="F295" s="119"/>
      <c r="G295" s="164"/>
      <c r="H295" s="164"/>
      <c r="I295" s="164"/>
      <c r="J295" s="164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79"/>
      <c r="V295" s="179"/>
      <c r="W295" s="179"/>
      <c r="X295" s="179"/>
      <c r="Y295" s="164"/>
      <c r="Z295" s="164"/>
      <c r="AA295" s="164"/>
      <c r="AB295" s="164"/>
      <c r="AC295" s="164"/>
      <c r="AD295" s="119"/>
      <c r="AE295" s="119"/>
      <c r="AF295" s="119"/>
      <c r="AG295" s="119"/>
      <c r="AH295" s="50"/>
      <c r="AI295" s="120"/>
      <c r="AJ295" s="60"/>
    </row>
    <row r="296" customFormat="false" ht="14.25" hidden="false" customHeight="true" outlineLevel="0" collapsed="false">
      <c r="A296" s="117"/>
      <c r="B296" s="117"/>
      <c r="C296" s="150"/>
      <c r="D296" s="119"/>
      <c r="E296" s="119"/>
      <c r="F296" s="119"/>
      <c r="G296" s="164"/>
      <c r="H296" s="164"/>
      <c r="I296" s="164"/>
      <c r="J296" s="164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79"/>
      <c r="V296" s="179"/>
      <c r="W296" s="179"/>
      <c r="X296" s="179"/>
      <c r="Y296" s="164"/>
      <c r="Z296" s="164"/>
      <c r="AA296" s="164"/>
      <c r="AB296" s="164"/>
      <c r="AC296" s="164"/>
      <c r="AD296" s="119"/>
      <c r="AE296" s="119"/>
      <c r="AF296" s="119"/>
      <c r="AG296" s="119"/>
      <c r="AH296" s="50"/>
      <c r="AI296" s="120"/>
      <c r="AJ296" s="60"/>
    </row>
    <row r="297" customFormat="false" ht="14.25" hidden="false" customHeight="true" outlineLevel="0" collapsed="false">
      <c r="A297" s="117"/>
      <c r="B297" s="117"/>
      <c r="C297" s="150"/>
      <c r="D297" s="119"/>
      <c r="E297" s="119"/>
      <c r="F297" s="119"/>
      <c r="G297" s="164"/>
      <c r="H297" s="164"/>
      <c r="I297" s="164"/>
      <c r="J297" s="164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79"/>
      <c r="V297" s="179"/>
      <c r="W297" s="179"/>
      <c r="X297" s="179"/>
      <c r="Y297" s="164"/>
      <c r="Z297" s="164"/>
      <c r="AA297" s="164"/>
      <c r="AB297" s="164"/>
      <c r="AC297" s="164"/>
      <c r="AD297" s="119"/>
      <c r="AE297" s="119"/>
      <c r="AF297" s="119"/>
      <c r="AG297" s="119"/>
      <c r="AH297" s="50"/>
      <c r="AI297" s="120"/>
      <c r="AJ297" s="60"/>
    </row>
    <row r="298" customFormat="false" ht="14.25" hidden="false" customHeight="true" outlineLevel="0" collapsed="false">
      <c r="A298" s="126" t="n">
        <v>88</v>
      </c>
      <c r="B298" s="126" t="s">
        <v>118</v>
      </c>
      <c r="C298" s="126" t="s">
        <v>119</v>
      </c>
      <c r="D298" s="119"/>
      <c r="E298" s="119"/>
      <c r="F298" s="119"/>
      <c r="G298" s="164"/>
      <c r="H298" s="164"/>
      <c r="I298" s="164"/>
      <c r="J298" s="164"/>
      <c r="K298" s="165"/>
      <c r="L298" s="165"/>
      <c r="M298" s="182" t="n">
        <v>16.8</v>
      </c>
      <c r="N298" s="182"/>
      <c r="O298" s="166"/>
      <c r="P298" s="166"/>
      <c r="Q298" s="166"/>
      <c r="R298" s="183"/>
      <c r="S298" s="183"/>
      <c r="T298" s="182"/>
      <c r="U298" s="184"/>
      <c r="V298" s="185"/>
      <c r="W298" s="185"/>
      <c r="X298" s="185"/>
      <c r="Y298" s="164"/>
      <c r="Z298" s="164"/>
      <c r="AA298" s="164"/>
      <c r="AB298" s="164"/>
      <c r="AC298" s="164"/>
      <c r="AD298" s="119"/>
      <c r="AE298" s="119"/>
      <c r="AF298" s="119"/>
      <c r="AG298" s="119"/>
      <c r="AH298" s="50"/>
      <c r="AI298" s="120"/>
      <c r="AJ298" s="60"/>
    </row>
    <row r="299" customFormat="false" ht="14.25" hidden="false" customHeight="true" outlineLevel="0" collapsed="false">
      <c r="A299" s="117"/>
      <c r="B299" s="117" t="s">
        <v>125</v>
      </c>
      <c r="C299" s="118" t="s">
        <v>28</v>
      </c>
      <c r="D299" s="119"/>
      <c r="E299" s="119"/>
      <c r="F299" s="119"/>
      <c r="G299" s="164"/>
      <c r="H299" s="164"/>
      <c r="I299" s="164"/>
      <c r="J299" s="164"/>
      <c r="K299" s="131"/>
      <c r="L299" s="131"/>
      <c r="M299" s="131"/>
      <c r="N299" s="131"/>
      <c r="O299" s="131"/>
      <c r="P299" s="131"/>
      <c r="Q299" s="131"/>
      <c r="R299" s="186"/>
      <c r="S299" s="186"/>
      <c r="T299" s="186"/>
      <c r="U299" s="179"/>
      <c r="V299" s="179"/>
      <c r="W299" s="179"/>
      <c r="X299" s="179"/>
      <c r="Y299" s="164"/>
      <c r="Z299" s="164"/>
      <c r="AA299" s="164"/>
      <c r="AB299" s="164"/>
      <c r="AC299" s="164"/>
      <c r="AD299" s="119"/>
      <c r="AE299" s="119"/>
      <c r="AF299" s="119"/>
      <c r="AG299" s="119"/>
      <c r="AH299" s="50" t="n">
        <f aca="false">SUM(D299:AG299)</f>
        <v>0</v>
      </c>
      <c r="AI299" s="120"/>
      <c r="AJ299" s="60" t="n">
        <f aca="false">SUM(K299:T299)*16.8</f>
        <v>0</v>
      </c>
    </row>
    <row r="300" customFormat="false" ht="14.25" hidden="false" customHeight="true" outlineLevel="0" collapsed="false">
      <c r="A300" s="117"/>
      <c r="B300" s="117"/>
      <c r="C300" s="118"/>
      <c r="D300" s="119"/>
      <c r="E300" s="119"/>
      <c r="F300" s="119"/>
      <c r="G300" s="164"/>
      <c r="H300" s="164"/>
      <c r="I300" s="164"/>
      <c r="J300" s="164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4"/>
      <c r="Z300" s="164"/>
      <c r="AA300" s="164"/>
      <c r="AB300" s="164"/>
      <c r="AC300" s="164"/>
      <c r="AD300" s="119"/>
      <c r="AE300" s="119"/>
      <c r="AF300" s="119"/>
      <c r="AG300" s="119"/>
      <c r="AH300" s="50" t="n">
        <f aca="false">SUM(D300:AG300)</f>
        <v>0</v>
      </c>
      <c r="AI300" s="120"/>
      <c r="AJ300" s="60" t="n">
        <f aca="false">SUM(K300:Q300)*16.8+SUM(R300:X300)*17.3</f>
        <v>0</v>
      </c>
    </row>
    <row r="301" customFormat="false" ht="14.25" hidden="false" customHeight="true" outlineLevel="0" collapsed="false">
      <c r="A301" s="187" t="n">
        <v>12</v>
      </c>
      <c r="B301" s="187" t="n">
        <v>79</v>
      </c>
      <c r="C301" s="187" t="s">
        <v>99</v>
      </c>
      <c r="D301" s="119"/>
      <c r="E301" s="119"/>
      <c r="F301" s="119"/>
      <c r="G301" s="188"/>
      <c r="H301" s="188"/>
      <c r="I301" s="188"/>
      <c r="J301" s="188"/>
      <c r="K301" s="186"/>
      <c r="L301" s="186"/>
      <c r="M301" s="182" t="n">
        <v>13.5</v>
      </c>
      <c r="N301" s="182"/>
      <c r="O301" s="186"/>
      <c r="P301" s="186"/>
      <c r="Q301" s="186"/>
      <c r="R301" s="169"/>
      <c r="S301" s="169"/>
      <c r="T301" s="169"/>
      <c r="U301" s="169"/>
      <c r="V301" s="169"/>
      <c r="W301" s="169"/>
      <c r="X301" s="169"/>
      <c r="Y301" s="164"/>
      <c r="Z301" s="164"/>
      <c r="AA301" s="164"/>
      <c r="AB301" s="164"/>
      <c r="AC301" s="164"/>
      <c r="AD301" s="119"/>
      <c r="AE301" s="119"/>
      <c r="AF301" s="119"/>
      <c r="AG301" s="119"/>
      <c r="AH301" s="50"/>
      <c r="AI301" s="120"/>
      <c r="AJ301" s="60"/>
    </row>
    <row r="302" customFormat="false" ht="14.25" hidden="false" customHeight="true" outlineLevel="0" collapsed="false">
      <c r="A302" s="117"/>
      <c r="B302" s="117" t="n">
        <v>79</v>
      </c>
      <c r="C302" s="150" t="s">
        <v>42</v>
      </c>
      <c r="D302" s="119"/>
      <c r="E302" s="119"/>
      <c r="F302" s="119"/>
      <c r="G302" s="188"/>
      <c r="H302" s="188"/>
      <c r="I302" s="188"/>
      <c r="J302" s="188"/>
      <c r="K302" s="186"/>
      <c r="L302" s="186"/>
      <c r="M302" s="186"/>
      <c r="N302" s="186"/>
      <c r="O302" s="186"/>
      <c r="P302" s="186"/>
      <c r="Q302" s="186"/>
      <c r="R302" s="169"/>
      <c r="S302" s="169"/>
      <c r="T302" s="169"/>
      <c r="U302" s="169"/>
      <c r="V302" s="169"/>
      <c r="W302" s="169"/>
      <c r="X302" s="169"/>
      <c r="Y302" s="164"/>
      <c r="Z302" s="164"/>
      <c r="AA302" s="164"/>
      <c r="AB302" s="164"/>
      <c r="AC302" s="164"/>
      <c r="AD302" s="119"/>
      <c r="AE302" s="119"/>
      <c r="AF302" s="119"/>
      <c r="AG302" s="119"/>
      <c r="AH302" s="50" t="n">
        <f aca="false">SUM(D302:AG302)</f>
        <v>0</v>
      </c>
      <c r="AI302" s="120"/>
      <c r="AJ302" s="60" t="n">
        <f aca="false">SUM(G302:Q302)*13.5</f>
        <v>0</v>
      </c>
    </row>
    <row r="303" customFormat="false" ht="14.25" hidden="false" customHeight="true" outlineLevel="0" collapsed="false">
      <c r="A303" s="117"/>
      <c r="B303" s="117" t="n">
        <v>79</v>
      </c>
      <c r="C303" s="150" t="s">
        <v>40</v>
      </c>
      <c r="D303" s="119"/>
      <c r="E303" s="119"/>
      <c r="F303" s="119"/>
      <c r="G303" s="188"/>
      <c r="H303" s="188"/>
      <c r="I303" s="188"/>
      <c r="J303" s="188"/>
      <c r="K303" s="186"/>
      <c r="L303" s="186"/>
      <c r="M303" s="186"/>
      <c r="N303" s="186"/>
      <c r="O303" s="186"/>
      <c r="P303" s="186"/>
      <c r="Q303" s="186"/>
      <c r="R303" s="169"/>
      <c r="S303" s="169"/>
      <c r="T303" s="169"/>
      <c r="U303" s="169"/>
      <c r="V303" s="169"/>
      <c r="W303" s="169"/>
      <c r="X303" s="169"/>
      <c r="Y303" s="164"/>
      <c r="Z303" s="164"/>
      <c r="AA303" s="164"/>
      <c r="AB303" s="164"/>
      <c r="AC303" s="164"/>
      <c r="AD303" s="119"/>
      <c r="AE303" s="119"/>
      <c r="AF303" s="119"/>
      <c r="AG303" s="119"/>
      <c r="AH303" s="50" t="n">
        <f aca="false">SUM(D303:AG303)</f>
        <v>0</v>
      </c>
      <c r="AI303" s="120"/>
      <c r="AJ303" s="60" t="n">
        <f aca="false">SUM(G303:Q303)*13.5</f>
        <v>0</v>
      </c>
    </row>
    <row r="304" customFormat="false" ht="14.25" hidden="false" customHeight="true" outlineLevel="0" collapsed="false">
      <c r="A304" s="117"/>
      <c r="B304" s="117" t="n">
        <v>79</v>
      </c>
      <c r="C304" s="150" t="s">
        <v>116</v>
      </c>
      <c r="D304" s="119"/>
      <c r="E304" s="119"/>
      <c r="F304" s="119"/>
      <c r="G304" s="188"/>
      <c r="H304" s="188"/>
      <c r="I304" s="188"/>
      <c r="J304" s="188"/>
      <c r="K304" s="186"/>
      <c r="L304" s="186"/>
      <c r="M304" s="186"/>
      <c r="N304" s="186"/>
      <c r="O304" s="186"/>
      <c r="P304" s="186"/>
      <c r="Q304" s="186"/>
      <c r="R304" s="169"/>
      <c r="S304" s="169"/>
      <c r="T304" s="169"/>
      <c r="U304" s="169"/>
      <c r="V304" s="169"/>
      <c r="W304" s="169"/>
      <c r="X304" s="169"/>
      <c r="Y304" s="164"/>
      <c r="Z304" s="164"/>
      <c r="AA304" s="164"/>
      <c r="AB304" s="164"/>
      <c r="AC304" s="164"/>
      <c r="AD304" s="119"/>
      <c r="AE304" s="119"/>
      <c r="AF304" s="119"/>
      <c r="AG304" s="119"/>
      <c r="AH304" s="50" t="n">
        <f aca="false">SUM(D304:AG304)</f>
        <v>0</v>
      </c>
      <c r="AI304" s="120"/>
      <c r="AJ304" s="60" t="n">
        <f aca="false">SUM(G304:Q304)*13.5</f>
        <v>0</v>
      </c>
    </row>
    <row r="305" customFormat="false" ht="14.25" hidden="false" customHeight="true" outlineLevel="0" collapsed="false">
      <c r="A305" s="117" t="n">
        <v>12</v>
      </c>
      <c r="B305" s="117" t="n">
        <v>79</v>
      </c>
      <c r="C305" s="150" t="s">
        <v>34</v>
      </c>
      <c r="D305" s="119"/>
      <c r="E305" s="119"/>
      <c r="F305" s="119"/>
      <c r="G305" s="188"/>
      <c r="H305" s="188"/>
      <c r="I305" s="188"/>
      <c r="J305" s="188"/>
      <c r="K305" s="186"/>
      <c r="L305" s="186"/>
      <c r="M305" s="186"/>
      <c r="N305" s="186"/>
      <c r="O305" s="186"/>
      <c r="P305" s="186"/>
      <c r="Q305" s="186"/>
      <c r="R305" s="169"/>
      <c r="S305" s="169"/>
      <c r="T305" s="169"/>
      <c r="U305" s="169"/>
      <c r="V305" s="169"/>
      <c r="W305" s="169"/>
      <c r="X305" s="169"/>
      <c r="Y305" s="164"/>
      <c r="Z305" s="164"/>
      <c r="AA305" s="164"/>
      <c r="AB305" s="164"/>
      <c r="AC305" s="164"/>
      <c r="AD305" s="119"/>
      <c r="AE305" s="119"/>
      <c r="AF305" s="119"/>
      <c r="AG305" s="119"/>
      <c r="AH305" s="50" t="n">
        <f aca="false">SUM(D305:AG305)</f>
        <v>0</v>
      </c>
      <c r="AI305" s="120"/>
      <c r="AJ305" s="60" t="n">
        <f aca="false">SUM(G305:Q305)*13.5</f>
        <v>0</v>
      </c>
    </row>
    <row r="306" customFormat="false" ht="14.25" hidden="false" customHeight="true" outlineLevel="0" collapsed="false">
      <c r="A306" s="117" t="n">
        <v>12</v>
      </c>
      <c r="B306" s="117" t="n">
        <v>81</v>
      </c>
      <c r="C306" s="117" t="s">
        <v>28</v>
      </c>
      <c r="D306" s="119"/>
      <c r="E306" s="119"/>
      <c r="F306" s="119"/>
      <c r="G306" s="188"/>
      <c r="H306" s="188"/>
      <c r="I306" s="188"/>
      <c r="J306" s="188"/>
      <c r="K306" s="189"/>
      <c r="L306" s="189"/>
      <c r="M306" s="189"/>
      <c r="N306" s="189"/>
      <c r="O306" s="189"/>
      <c r="P306" s="189"/>
      <c r="Q306" s="189"/>
      <c r="R306" s="190"/>
      <c r="S306" s="190"/>
      <c r="T306" s="190"/>
      <c r="U306" s="190"/>
      <c r="V306" s="190"/>
      <c r="W306" s="190"/>
      <c r="X306" s="190"/>
      <c r="Y306" s="164"/>
      <c r="Z306" s="164"/>
      <c r="AA306" s="164"/>
      <c r="AB306" s="164"/>
      <c r="AC306" s="164"/>
      <c r="AD306" s="119"/>
      <c r="AE306" s="119"/>
      <c r="AF306" s="119"/>
      <c r="AG306" s="119"/>
      <c r="AH306" s="50" t="n">
        <f aca="false">SUM(D306:AG306)</f>
        <v>0</v>
      </c>
      <c r="AI306" s="120"/>
      <c r="AJ306" s="60" t="n">
        <f aca="false">SUM(G306:Q306)*13.5</f>
        <v>0</v>
      </c>
    </row>
    <row r="307" customFormat="false" ht="14.25" hidden="false" customHeight="true" outlineLevel="0" collapsed="false">
      <c r="A307" s="191" t="s">
        <v>126</v>
      </c>
      <c r="B307" s="117"/>
      <c r="C307" s="95" t="s">
        <v>55</v>
      </c>
      <c r="D307" s="192" t="n">
        <f aca="false">SUM(D282:D288)+SUM(D290:D297)+SUM(D299:D300)+SUM(D302:D306)</f>
        <v>0</v>
      </c>
      <c r="E307" s="192" t="n">
        <f aca="false">SUM(E282:E288)+SUM(E290:E297)+SUM(E299:E300)+SUM(E302:E306)</f>
        <v>0</v>
      </c>
      <c r="F307" s="192" t="n">
        <f aca="false">SUM(F282:F288)+SUM(F290:F297)+SUM(F299:F300)+SUM(F302:F306)</f>
        <v>0</v>
      </c>
      <c r="G307" s="192" t="n">
        <f aca="false">SUM(G282:G288)+SUM(G290:G297)+SUM(G299:G300)+SUM(G302:G306)</f>
        <v>0</v>
      </c>
      <c r="H307" s="192" t="n">
        <f aca="false">SUM(H282:H288)+SUM(H290:H297)+SUM(H299:H300)+SUM(H302:H306)</f>
        <v>0</v>
      </c>
      <c r="I307" s="192" t="n">
        <f aca="false">SUM(I282:I288)+SUM(I290:I297)+SUM(I299:I300)+SUM(I302:I306)</f>
        <v>0</v>
      </c>
      <c r="J307" s="192" t="n">
        <f aca="false">SUM(J282:J288)+SUM(J290:J297)+SUM(J299:J300)+SUM(J302:J306)</f>
        <v>0</v>
      </c>
      <c r="K307" s="192" t="n">
        <f aca="false">SUM(K282:K288)+SUM(K290:K297)+SUM(K299:K300)+SUM(K302:K306)</f>
        <v>0</v>
      </c>
      <c r="L307" s="192" t="n">
        <f aca="false">SUM(L282:L288)+SUM(L290:L297)+SUM(L299:L300)+SUM(L302:L306)</f>
        <v>0</v>
      </c>
      <c r="M307" s="192" t="n">
        <f aca="false">SUM(M282:M288)+SUM(M290:M297)+SUM(M299:M300)+SUM(M302:M306)</f>
        <v>0</v>
      </c>
      <c r="N307" s="192" t="n">
        <f aca="false">SUM(N282:N288)+SUM(N290:N297)+SUM(N299:N300)+SUM(N302:N306)</f>
        <v>0</v>
      </c>
      <c r="O307" s="192" t="n">
        <f aca="false">SUM(O282:O288)+SUM(O290:O297)+SUM(O299:O300)+SUM(O302:O306)</f>
        <v>0</v>
      </c>
      <c r="P307" s="192" t="n">
        <f aca="false">SUM(P282:P288)+SUM(P290:P297)+SUM(P299:P300)+SUM(P302:P306)</f>
        <v>0</v>
      </c>
      <c r="Q307" s="192" t="n">
        <f aca="false">SUM(Q282:Q288)+SUM(Q290:Q297)+SUM(Q299:Q300)+SUM(Q302:Q306)</f>
        <v>0</v>
      </c>
      <c r="R307" s="192" t="n">
        <f aca="false">SUM(R282:R288)+SUM(R290:R297)+SUM(R299:R300)+SUM(R302:R306)</f>
        <v>0</v>
      </c>
      <c r="S307" s="192" t="n">
        <f aca="false">SUM(S282:S288)+SUM(S290:S297)+SUM(S299:S300)+SUM(S302:S306)</f>
        <v>0</v>
      </c>
      <c r="T307" s="192" t="n">
        <f aca="false">SUM(T282:T288)+SUM(T290:T297)+SUM(T299:T300)+SUM(T302:T306)</f>
        <v>0</v>
      </c>
      <c r="U307" s="192" t="n">
        <f aca="false">SUM(U282:U288)+SUM(U290:U297)+SUM(U299:U300)+SUM(U302:U306)</f>
        <v>0</v>
      </c>
      <c r="V307" s="192" t="n">
        <f aca="false">SUM(V282:V288)+SUM(V290:V297)+SUM(V299:V300)+SUM(V302:V306)</f>
        <v>0</v>
      </c>
      <c r="W307" s="192" t="n">
        <f aca="false">SUM(W282:W288)+SUM(W290:W297)+SUM(W299:W300)+SUM(W302:W306)</f>
        <v>0</v>
      </c>
      <c r="X307" s="192" t="n">
        <f aca="false">SUM(X282:X288)+SUM(X290:X297)+SUM(X299:X300)+SUM(X302:X306)</f>
        <v>0</v>
      </c>
      <c r="Y307" s="192" t="n">
        <f aca="false">SUM(Y282:Y288)+SUM(Y290:Y297)+SUM(Y299:Y300)+SUM(Y302:Y306)</f>
        <v>0</v>
      </c>
      <c r="Z307" s="192" t="n">
        <f aca="false">SUM(Z282:Z288)+SUM(Z290:Z297)+SUM(Z299:Z300)+SUM(Z302:Z306)</f>
        <v>0</v>
      </c>
      <c r="AA307" s="192" t="n">
        <f aca="false">SUM(AA282:AA288)+SUM(AA290:AA297)+SUM(AA299:AA300)+SUM(AA302:AA306)</f>
        <v>0</v>
      </c>
      <c r="AB307" s="192" t="n">
        <f aca="false">SUM(AB282:AB288)+SUM(AB290:AB297)+SUM(AB299:AB300)+SUM(AB302:AB306)</f>
        <v>0</v>
      </c>
      <c r="AC307" s="192" t="n">
        <f aca="false">SUM(AC282:AC288)+SUM(AC290:AC297)+SUM(AC299:AC300)+SUM(AC302:AC306)</f>
        <v>0</v>
      </c>
      <c r="AD307" s="192" t="n">
        <f aca="false">SUM(AD282:AD288)+SUM(AD290:AD297)+SUM(AD299:AD300)+SUM(AD302:AD306)</f>
        <v>0</v>
      </c>
      <c r="AE307" s="192" t="n">
        <f aca="false">SUM(AE282:AE288)+SUM(AE290:AE297)+SUM(AE299:AE300)+SUM(AE302:AE306)</f>
        <v>0</v>
      </c>
      <c r="AF307" s="192" t="n">
        <f aca="false">SUM(AF282:AF288)+SUM(AF290:AF297)+SUM(AF299:AF300)+SUM(AF302:AF306)</f>
        <v>0</v>
      </c>
      <c r="AG307" s="192" t="n">
        <f aca="false">SUM(AG282:AG288)+SUM(AG290:AG297)+SUM(AG299:AG300)+SUM(AG302:AG306)</f>
        <v>0</v>
      </c>
      <c r="AH307" s="50" t="n">
        <f aca="false">SUM(D307:AG307)</f>
        <v>0</v>
      </c>
      <c r="AI307" s="120"/>
      <c r="AJ307" s="156" t="n">
        <f aca="false">SUM(AJ282:AJ305)</f>
        <v>0</v>
      </c>
    </row>
    <row r="308" customFormat="false" ht="14.25" hidden="false" customHeight="true" outlineLevel="0" collapsed="false">
      <c r="A308" s="28" t="s">
        <v>15</v>
      </c>
      <c r="B308" s="28" t="s">
        <v>16</v>
      </c>
      <c r="C308" s="28" t="s">
        <v>17</v>
      </c>
      <c r="D308" s="157" t="n">
        <v>18</v>
      </c>
      <c r="E308" s="158" t="n">
        <v>19</v>
      </c>
      <c r="F308" s="158" t="n">
        <v>20</v>
      </c>
      <c r="G308" s="158" t="n">
        <v>21</v>
      </c>
      <c r="H308" s="158" t="n">
        <v>22</v>
      </c>
      <c r="I308" s="158" t="n">
        <v>23</v>
      </c>
      <c r="J308" s="158" t="n">
        <v>24</v>
      </c>
      <c r="K308" s="158" t="n">
        <v>25</v>
      </c>
      <c r="L308" s="158" t="n">
        <v>26</v>
      </c>
      <c r="M308" s="158" t="n">
        <v>27</v>
      </c>
      <c r="N308" s="158" t="n">
        <v>28</v>
      </c>
      <c r="O308" s="158" t="n">
        <v>29</v>
      </c>
      <c r="P308" s="158" t="n">
        <v>30</v>
      </c>
      <c r="Q308" s="158" t="n">
        <v>31</v>
      </c>
      <c r="R308" s="158" t="n">
        <v>32</v>
      </c>
      <c r="S308" s="158" t="n">
        <v>33</v>
      </c>
      <c r="T308" s="158" t="n">
        <v>34</v>
      </c>
      <c r="U308" s="158" t="n">
        <v>35</v>
      </c>
      <c r="V308" s="158" t="n">
        <v>36</v>
      </c>
      <c r="W308" s="158" t="n">
        <v>37</v>
      </c>
      <c r="X308" s="158" t="n">
        <v>38</v>
      </c>
      <c r="Y308" s="158" t="n">
        <v>39</v>
      </c>
      <c r="Z308" s="158" t="n">
        <v>40</v>
      </c>
      <c r="AA308" s="158" t="n">
        <v>41</v>
      </c>
      <c r="AB308" s="158" t="n">
        <v>42</v>
      </c>
      <c r="AC308" s="158" t="n">
        <v>43</v>
      </c>
      <c r="AD308" s="158" t="n">
        <v>44</v>
      </c>
      <c r="AE308" s="158" t="n">
        <v>45</v>
      </c>
      <c r="AF308" s="158" t="n">
        <v>46</v>
      </c>
      <c r="AG308" s="158" t="n">
        <v>47</v>
      </c>
      <c r="AH308" s="30" t="s">
        <v>18</v>
      </c>
      <c r="AI308" s="30" t="s">
        <v>19</v>
      </c>
      <c r="AJ308" s="31" t="s">
        <v>20</v>
      </c>
    </row>
    <row r="309" customFormat="false" ht="14.25" hidden="false" customHeight="true" outlineLevel="0" collapsed="false">
      <c r="A309" s="126" t="n">
        <v>84</v>
      </c>
      <c r="B309" s="126" t="s">
        <v>98</v>
      </c>
      <c r="C309" s="126" t="s">
        <v>56</v>
      </c>
      <c r="D309" s="119"/>
      <c r="E309" s="119"/>
      <c r="F309" s="119"/>
      <c r="G309" s="164"/>
      <c r="H309" s="164"/>
      <c r="I309" s="164"/>
      <c r="J309" s="164"/>
      <c r="K309" s="165"/>
      <c r="L309" s="165"/>
      <c r="M309" s="103" t="n">
        <v>11.7</v>
      </c>
      <c r="N309" s="103"/>
      <c r="O309" s="166"/>
      <c r="P309" s="166"/>
      <c r="Q309" s="166"/>
      <c r="R309" s="167"/>
      <c r="S309" s="167"/>
      <c r="T309" s="105" t="n">
        <v>12.2</v>
      </c>
      <c r="U309" s="105"/>
      <c r="V309" s="167"/>
      <c r="W309" s="167"/>
      <c r="X309" s="167"/>
      <c r="Y309" s="193"/>
      <c r="Z309" s="193"/>
      <c r="AA309" s="193"/>
      <c r="AB309" s="194" t="n">
        <v>14.1</v>
      </c>
      <c r="AC309" s="194"/>
      <c r="AD309" s="195"/>
      <c r="AE309" s="195"/>
      <c r="AF309" s="195"/>
      <c r="AG309" s="119"/>
      <c r="AH309" s="120"/>
      <c r="AI309" s="120"/>
      <c r="AJ309" s="120"/>
    </row>
    <row r="310" customFormat="false" ht="14.25" hidden="false" customHeight="true" outlineLevel="0" collapsed="false">
      <c r="A310" s="117" t="n">
        <v>84</v>
      </c>
      <c r="B310" s="117" t="s">
        <v>74</v>
      </c>
      <c r="C310" s="118" t="s">
        <v>30</v>
      </c>
      <c r="D310" s="119"/>
      <c r="E310" s="119"/>
      <c r="F310" s="119"/>
      <c r="G310" s="164"/>
      <c r="H310" s="164"/>
      <c r="I310" s="164"/>
      <c r="J310" s="164"/>
      <c r="K310" s="131"/>
      <c r="L310" s="131"/>
      <c r="M310" s="131"/>
      <c r="N310" s="131"/>
      <c r="O310" s="131"/>
      <c r="P310" s="131"/>
      <c r="Q310" s="131"/>
      <c r="R310" s="132"/>
      <c r="S310" s="132"/>
      <c r="T310" s="132"/>
      <c r="U310" s="132"/>
      <c r="V310" s="132"/>
      <c r="W310" s="132"/>
      <c r="X310" s="132"/>
      <c r="Y310" s="196"/>
      <c r="Z310" s="196"/>
      <c r="AA310" s="196"/>
      <c r="AB310" s="196"/>
      <c r="AC310" s="196"/>
      <c r="AD310" s="196"/>
      <c r="AE310" s="196"/>
      <c r="AF310" s="196"/>
      <c r="AG310" s="119"/>
      <c r="AH310" s="50" t="n">
        <f aca="false">SUM(D310:AG310)</f>
        <v>0</v>
      </c>
      <c r="AI310" s="120"/>
      <c r="AJ310" s="60" t="n">
        <f aca="false">SUM(K310:Q310)*11.7+SUM(R310:X310)*12.2+SUM(Y310:AF310)*14.1</f>
        <v>0</v>
      </c>
    </row>
    <row r="311" customFormat="false" ht="14.25" hidden="false" customHeight="true" outlineLevel="0" collapsed="false">
      <c r="A311" s="117" t="n">
        <v>84</v>
      </c>
      <c r="B311" s="117" t="s">
        <v>74</v>
      </c>
      <c r="C311" s="118" t="s">
        <v>31</v>
      </c>
      <c r="D311" s="119"/>
      <c r="E311" s="119"/>
      <c r="F311" s="119"/>
      <c r="G311" s="164"/>
      <c r="H311" s="164"/>
      <c r="I311" s="164"/>
      <c r="J311" s="164"/>
      <c r="K311" s="131"/>
      <c r="L311" s="131"/>
      <c r="M311" s="131"/>
      <c r="N311" s="131"/>
      <c r="O311" s="131"/>
      <c r="P311" s="131"/>
      <c r="Q311" s="131"/>
      <c r="R311" s="132"/>
      <c r="S311" s="132"/>
      <c r="T311" s="132"/>
      <c r="U311" s="132"/>
      <c r="V311" s="132"/>
      <c r="W311" s="132"/>
      <c r="X311" s="132"/>
      <c r="Y311" s="196"/>
      <c r="Z311" s="196"/>
      <c r="AA311" s="196"/>
      <c r="AB311" s="196"/>
      <c r="AC311" s="196"/>
      <c r="AD311" s="196"/>
      <c r="AE311" s="196"/>
      <c r="AF311" s="196"/>
      <c r="AG311" s="119"/>
      <c r="AH311" s="50" t="n">
        <f aca="false">SUM(D311:AG311)</f>
        <v>0</v>
      </c>
      <c r="AI311" s="120"/>
      <c r="AJ311" s="60" t="n">
        <f aca="false">SUM(K311:Q311)*11.7+SUM(R311:X311)*12.2+SUM(Y311:AF311)*14.1</f>
        <v>0</v>
      </c>
    </row>
    <row r="312" customFormat="false" ht="14.25" hidden="false" customHeight="true" outlineLevel="0" collapsed="false">
      <c r="A312" s="117" t="n">
        <v>84</v>
      </c>
      <c r="B312" s="117" t="s">
        <v>74</v>
      </c>
      <c r="C312" s="118" t="s">
        <v>87</v>
      </c>
      <c r="D312" s="119"/>
      <c r="E312" s="119"/>
      <c r="F312" s="119"/>
      <c r="G312" s="164"/>
      <c r="H312" s="164"/>
      <c r="I312" s="164"/>
      <c r="J312" s="164"/>
      <c r="K312" s="131"/>
      <c r="L312" s="131"/>
      <c r="M312" s="131"/>
      <c r="N312" s="131"/>
      <c r="O312" s="131"/>
      <c r="P312" s="131"/>
      <c r="Q312" s="131"/>
      <c r="R312" s="132"/>
      <c r="S312" s="132"/>
      <c r="T312" s="132"/>
      <c r="U312" s="132"/>
      <c r="V312" s="132"/>
      <c r="W312" s="132"/>
      <c r="X312" s="132"/>
      <c r="Y312" s="196"/>
      <c r="Z312" s="196"/>
      <c r="AA312" s="196"/>
      <c r="AB312" s="196"/>
      <c r="AC312" s="196"/>
      <c r="AD312" s="196"/>
      <c r="AE312" s="196"/>
      <c r="AF312" s="196"/>
      <c r="AG312" s="119"/>
      <c r="AH312" s="50" t="n">
        <f aca="false">SUM(D312:AG312)</f>
        <v>0</v>
      </c>
      <c r="AI312" s="120"/>
      <c r="AJ312" s="60" t="n">
        <f aca="false">SUM(K312:Q312)*11.7+SUM(R312:X312)*12.2+SUM(Y312:AF312)*14.1</f>
        <v>0</v>
      </c>
    </row>
    <row r="313" customFormat="false" ht="14.25" hidden="false" customHeight="true" outlineLevel="0" collapsed="false">
      <c r="A313" s="117" t="n">
        <v>84</v>
      </c>
      <c r="B313" s="117" t="s">
        <v>74</v>
      </c>
      <c r="C313" s="118" t="s">
        <v>62</v>
      </c>
      <c r="D313" s="119"/>
      <c r="E313" s="119"/>
      <c r="F313" s="119"/>
      <c r="G313" s="164"/>
      <c r="H313" s="164"/>
      <c r="I313" s="164"/>
      <c r="J313" s="164"/>
      <c r="K313" s="131"/>
      <c r="L313" s="131"/>
      <c r="M313" s="131"/>
      <c r="N313" s="131"/>
      <c r="O313" s="131"/>
      <c r="P313" s="131"/>
      <c r="Q313" s="131"/>
      <c r="R313" s="132"/>
      <c r="S313" s="132"/>
      <c r="T313" s="132"/>
      <c r="U313" s="132"/>
      <c r="V313" s="132"/>
      <c r="W313" s="132"/>
      <c r="X313" s="132"/>
      <c r="Y313" s="196"/>
      <c r="Z313" s="196"/>
      <c r="AA313" s="196"/>
      <c r="AB313" s="196"/>
      <c r="AC313" s="196"/>
      <c r="AD313" s="196"/>
      <c r="AE313" s="196"/>
      <c r="AF313" s="196"/>
      <c r="AG313" s="119"/>
      <c r="AH313" s="50" t="n">
        <f aca="false">SUM(D313:AG313)</f>
        <v>0</v>
      </c>
      <c r="AI313" s="120"/>
      <c r="AJ313" s="60" t="n">
        <f aca="false">SUM(K313:Q313)*11.7+SUM(R313:X313)*12.2+SUM(Y313:AF313)*14.1</f>
        <v>0</v>
      </c>
    </row>
    <row r="314" customFormat="false" ht="14.25" hidden="false" customHeight="true" outlineLevel="0" collapsed="false">
      <c r="A314" s="117" t="n">
        <v>84</v>
      </c>
      <c r="B314" s="117" t="s">
        <v>74</v>
      </c>
      <c r="C314" s="150" t="s">
        <v>67</v>
      </c>
      <c r="D314" s="119"/>
      <c r="E314" s="119"/>
      <c r="F314" s="119"/>
      <c r="G314" s="164"/>
      <c r="H314" s="164"/>
      <c r="I314" s="164"/>
      <c r="J314" s="164"/>
      <c r="K314" s="131"/>
      <c r="L314" s="131"/>
      <c r="M314" s="131"/>
      <c r="N314" s="131"/>
      <c r="O314" s="131"/>
      <c r="P314" s="131"/>
      <c r="Q314" s="131"/>
      <c r="R314" s="132"/>
      <c r="S314" s="132"/>
      <c r="T314" s="132"/>
      <c r="U314" s="132"/>
      <c r="V314" s="132"/>
      <c r="W314" s="132"/>
      <c r="X314" s="132"/>
      <c r="Y314" s="196"/>
      <c r="Z314" s="196"/>
      <c r="AA314" s="196"/>
      <c r="AB314" s="196"/>
      <c r="AC314" s="196"/>
      <c r="AD314" s="196"/>
      <c r="AE314" s="196"/>
      <c r="AF314" s="196"/>
      <c r="AG314" s="119"/>
      <c r="AH314" s="50" t="n">
        <f aca="false">SUM(D314:AG314)</f>
        <v>0</v>
      </c>
      <c r="AI314" s="120"/>
      <c r="AJ314" s="60" t="n">
        <f aca="false">SUM(K314:Q314)*11.7+SUM(R314:X314)*12.2+SUM(Y314:AF314)*14.1</f>
        <v>0</v>
      </c>
    </row>
    <row r="315" customFormat="false" ht="14.25" hidden="false" customHeight="true" outlineLevel="0" collapsed="false">
      <c r="A315" s="117" t="n">
        <v>84</v>
      </c>
      <c r="B315" s="117" t="s">
        <v>74</v>
      </c>
      <c r="C315" s="118" t="s">
        <v>80</v>
      </c>
      <c r="D315" s="119"/>
      <c r="E315" s="119"/>
      <c r="F315" s="119"/>
      <c r="G315" s="164"/>
      <c r="H315" s="164"/>
      <c r="I315" s="164"/>
      <c r="J315" s="164"/>
      <c r="K315" s="131"/>
      <c r="L315" s="131"/>
      <c r="M315" s="131"/>
      <c r="N315" s="131"/>
      <c r="O315" s="131"/>
      <c r="P315" s="131"/>
      <c r="Q315" s="131"/>
      <c r="R315" s="132"/>
      <c r="S315" s="132"/>
      <c r="T315" s="132"/>
      <c r="U315" s="132"/>
      <c r="V315" s="132"/>
      <c r="W315" s="132"/>
      <c r="X315" s="132"/>
      <c r="Y315" s="196"/>
      <c r="Z315" s="196"/>
      <c r="AA315" s="196"/>
      <c r="AB315" s="196"/>
      <c r="AC315" s="196"/>
      <c r="AD315" s="196"/>
      <c r="AE315" s="196"/>
      <c r="AF315" s="196"/>
      <c r="AG315" s="119"/>
      <c r="AH315" s="50" t="n">
        <f aca="false">SUM(D315:AG315)</f>
        <v>0</v>
      </c>
      <c r="AI315" s="120"/>
      <c r="AJ315" s="60" t="n">
        <f aca="false">SUM(K315:Q315)*11.7+SUM(R315:X315)*12.2+SUM(Y315:AF315)*14.1</f>
        <v>0</v>
      </c>
    </row>
    <row r="316" customFormat="false" ht="14.25" hidden="false" customHeight="true" outlineLevel="0" collapsed="false">
      <c r="A316" s="117" t="n">
        <v>84</v>
      </c>
      <c r="B316" s="117" t="s">
        <v>74</v>
      </c>
      <c r="C316" s="118" t="s">
        <v>37</v>
      </c>
      <c r="D316" s="119"/>
      <c r="E316" s="119"/>
      <c r="F316" s="119"/>
      <c r="G316" s="164"/>
      <c r="H316" s="164"/>
      <c r="I316" s="164"/>
      <c r="J316" s="164"/>
      <c r="K316" s="131"/>
      <c r="L316" s="131"/>
      <c r="M316" s="131"/>
      <c r="N316" s="131"/>
      <c r="O316" s="131"/>
      <c r="P316" s="131"/>
      <c r="Q316" s="131"/>
      <c r="R316" s="132"/>
      <c r="S316" s="132"/>
      <c r="T316" s="132"/>
      <c r="U316" s="132"/>
      <c r="V316" s="132"/>
      <c r="W316" s="132"/>
      <c r="X316" s="132"/>
      <c r="Y316" s="196"/>
      <c r="Z316" s="196"/>
      <c r="AA316" s="196"/>
      <c r="AB316" s="196"/>
      <c r="AC316" s="196"/>
      <c r="AD316" s="196"/>
      <c r="AE316" s="196"/>
      <c r="AF316" s="196"/>
      <c r="AG316" s="119"/>
      <c r="AH316" s="50" t="n">
        <f aca="false">SUM(D316:AG316)</f>
        <v>0</v>
      </c>
      <c r="AI316" s="120"/>
      <c r="AJ316" s="60" t="n">
        <f aca="false">SUM(K316:Q316)*11.7+SUM(R316:X316)*12.2+SUM(Y316:AF316)*14.1</f>
        <v>0</v>
      </c>
    </row>
    <row r="317" customFormat="false" ht="14.25" hidden="false" customHeight="true" outlineLevel="0" collapsed="false">
      <c r="A317" s="117" t="n">
        <v>84</v>
      </c>
      <c r="B317" s="117" t="s">
        <v>74</v>
      </c>
      <c r="C317" s="117" t="s">
        <v>127</v>
      </c>
      <c r="D317" s="119"/>
      <c r="E317" s="119"/>
      <c r="F317" s="119"/>
      <c r="G317" s="164"/>
      <c r="H317" s="164"/>
      <c r="I317" s="164"/>
      <c r="J317" s="164"/>
      <c r="K317" s="131"/>
      <c r="L317" s="131"/>
      <c r="M317" s="131"/>
      <c r="N317" s="131"/>
      <c r="O317" s="131"/>
      <c r="P317" s="131"/>
      <c r="Q317" s="131"/>
      <c r="R317" s="132"/>
      <c r="S317" s="132"/>
      <c r="T317" s="132"/>
      <c r="U317" s="132"/>
      <c r="V317" s="132"/>
      <c r="W317" s="132"/>
      <c r="X317" s="132"/>
      <c r="Y317" s="196"/>
      <c r="Z317" s="196"/>
      <c r="AA317" s="196"/>
      <c r="AB317" s="196"/>
      <c r="AC317" s="196"/>
      <c r="AD317" s="196"/>
      <c r="AE317" s="196"/>
      <c r="AF317" s="196"/>
      <c r="AG317" s="119"/>
      <c r="AH317" s="50" t="n">
        <f aca="false">SUM(D317:AG317)</f>
        <v>0</v>
      </c>
      <c r="AI317" s="120"/>
      <c r="AJ317" s="60" t="n">
        <f aca="false">SUM(K317:Q317)*11.7+SUM(R317:X317)*12.2+SUM(Y317:AF317)*14.1</f>
        <v>0</v>
      </c>
    </row>
    <row r="318" customFormat="false" ht="14.25" hidden="false" customHeight="true" outlineLevel="0" collapsed="false">
      <c r="A318" s="117" t="n">
        <v>84</v>
      </c>
      <c r="B318" s="117" t="s">
        <v>74</v>
      </c>
      <c r="C318" s="117" t="s">
        <v>85</v>
      </c>
      <c r="D318" s="119"/>
      <c r="E318" s="119"/>
      <c r="F318" s="119"/>
      <c r="G318" s="164"/>
      <c r="H318" s="164"/>
      <c r="I318" s="164"/>
      <c r="J318" s="164"/>
      <c r="K318" s="131"/>
      <c r="L318" s="131"/>
      <c r="M318" s="131"/>
      <c r="N318" s="131"/>
      <c r="O318" s="131"/>
      <c r="P318" s="131"/>
      <c r="Q318" s="131"/>
      <c r="R318" s="132"/>
      <c r="S318" s="132"/>
      <c r="T318" s="132"/>
      <c r="U318" s="132"/>
      <c r="V318" s="132"/>
      <c r="W318" s="132"/>
      <c r="X318" s="132"/>
      <c r="Y318" s="196"/>
      <c r="Z318" s="196"/>
      <c r="AA318" s="196"/>
      <c r="AB318" s="196"/>
      <c r="AC318" s="196"/>
      <c r="AD318" s="196"/>
      <c r="AE318" s="196"/>
      <c r="AF318" s="196"/>
      <c r="AG318" s="119"/>
      <c r="AH318" s="50" t="n">
        <f aca="false">SUM(D318:AG318)</f>
        <v>0</v>
      </c>
      <c r="AI318" s="120"/>
      <c r="AJ318" s="60" t="n">
        <f aca="false">SUM(K318:Q318)*11.7+SUM(R318:X318)*12.2+SUM(Y318:AF318)*14.1</f>
        <v>0</v>
      </c>
    </row>
    <row r="319" customFormat="false" ht="14.25" hidden="false" customHeight="true" outlineLevel="0" collapsed="false">
      <c r="A319" s="117" t="n">
        <v>84</v>
      </c>
      <c r="B319" s="117"/>
      <c r="C319" s="118"/>
      <c r="D319" s="119"/>
      <c r="E319" s="119"/>
      <c r="F319" s="119"/>
      <c r="G319" s="164"/>
      <c r="H319" s="164"/>
      <c r="I319" s="164"/>
      <c r="J319" s="164"/>
      <c r="K319" s="131"/>
      <c r="L319" s="131"/>
      <c r="M319" s="131"/>
      <c r="N319" s="131"/>
      <c r="O319" s="131"/>
      <c r="P319" s="131"/>
      <c r="Q319" s="131"/>
      <c r="R319" s="132"/>
      <c r="S319" s="132"/>
      <c r="T319" s="132"/>
      <c r="U319" s="132"/>
      <c r="V319" s="132"/>
      <c r="W319" s="132"/>
      <c r="X319" s="132"/>
      <c r="Y319" s="196"/>
      <c r="Z319" s="196"/>
      <c r="AA319" s="196"/>
      <c r="AB319" s="196"/>
      <c r="AC319" s="196"/>
      <c r="AD319" s="196"/>
      <c r="AE319" s="196"/>
      <c r="AF319" s="196"/>
      <c r="AG319" s="119"/>
      <c r="AH319" s="50" t="n">
        <f aca="false">SUM(D319:AG319)</f>
        <v>0</v>
      </c>
      <c r="AI319" s="120"/>
      <c r="AJ319" s="60" t="n">
        <f aca="false">SUM(K319:Q319)*11.7+SUM(R319:X319)*12.2+SUM(Y319:AF319)*14.1</f>
        <v>0</v>
      </c>
    </row>
    <row r="320" customFormat="false" ht="14.25" hidden="false" customHeight="true" outlineLevel="0" collapsed="false">
      <c r="A320" s="117"/>
      <c r="B320" s="117"/>
      <c r="C320" s="117"/>
      <c r="D320" s="119"/>
      <c r="E320" s="119"/>
      <c r="F320" s="119"/>
      <c r="G320" s="164"/>
      <c r="H320" s="164"/>
      <c r="I320" s="164"/>
      <c r="J320" s="164"/>
      <c r="K320" s="131"/>
      <c r="L320" s="131"/>
      <c r="M320" s="131"/>
      <c r="N320" s="131"/>
      <c r="O320" s="131"/>
      <c r="P320" s="131"/>
      <c r="Q320" s="131"/>
      <c r="R320" s="132"/>
      <c r="S320" s="132"/>
      <c r="T320" s="132"/>
      <c r="U320" s="132"/>
      <c r="V320" s="132"/>
      <c r="W320" s="132"/>
      <c r="X320" s="132"/>
      <c r="Y320" s="196"/>
      <c r="Z320" s="196"/>
      <c r="AA320" s="196"/>
      <c r="AB320" s="196"/>
      <c r="AC320" s="196"/>
      <c r="AD320" s="196"/>
      <c r="AE320" s="196"/>
      <c r="AF320" s="196"/>
      <c r="AG320" s="119"/>
      <c r="AH320" s="50"/>
      <c r="AI320" s="120"/>
      <c r="AJ320" s="60"/>
    </row>
    <row r="321" customFormat="false" ht="14.25" hidden="false" customHeight="true" outlineLevel="0" collapsed="false">
      <c r="A321" s="117" t="n">
        <v>84</v>
      </c>
      <c r="B321" s="117"/>
      <c r="C321" s="95" t="s">
        <v>55</v>
      </c>
      <c r="D321" s="119"/>
      <c r="E321" s="119"/>
      <c r="F321" s="119"/>
      <c r="G321" s="164"/>
      <c r="H321" s="164"/>
      <c r="I321" s="164"/>
      <c r="J321" s="164"/>
      <c r="K321" s="48" t="n">
        <f aca="false">SUM(K310:K320)</f>
        <v>0</v>
      </c>
      <c r="L321" s="48" t="n">
        <f aca="false">SUM(L310:L320)</f>
        <v>0</v>
      </c>
      <c r="M321" s="48" t="n">
        <f aca="false">SUM(M310:M320)</f>
        <v>0</v>
      </c>
      <c r="N321" s="48" t="n">
        <f aca="false">SUM(N310:N320)</f>
        <v>0</v>
      </c>
      <c r="O321" s="48" t="n">
        <f aca="false">SUM(O310:O320)</f>
        <v>0</v>
      </c>
      <c r="P321" s="48" t="n">
        <f aca="false">SUM(P310:P320)</f>
        <v>0</v>
      </c>
      <c r="Q321" s="48" t="n">
        <f aca="false">SUM(Q310:Q320)</f>
        <v>0</v>
      </c>
      <c r="R321" s="48" t="n">
        <f aca="false">SUM(R310:R320)</f>
        <v>0</v>
      </c>
      <c r="S321" s="48" t="n">
        <f aca="false">SUM(S310:S320)</f>
        <v>0</v>
      </c>
      <c r="T321" s="48" t="n">
        <f aca="false">SUM(T310:T320)</f>
        <v>0</v>
      </c>
      <c r="U321" s="48" t="n">
        <f aca="false">SUM(U310:U320)</f>
        <v>0</v>
      </c>
      <c r="V321" s="48" t="n">
        <f aca="false">SUM(V310:V320)</f>
        <v>0</v>
      </c>
      <c r="W321" s="48" t="n">
        <f aca="false">SUM(W310:W320)</f>
        <v>0</v>
      </c>
      <c r="X321" s="48" t="n">
        <f aca="false">SUM(X310:X320)</f>
        <v>0</v>
      </c>
      <c r="Y321" s="48" t="n">
        <f aca="false">SUM(Y310:Y320)</f>
        <v>0</v>
      </c>
      <c r="Z321" s="48" t="n">
        <f aca="false">SUM(Z310:Z320)</f>
        <v>0</v>
      </c>
      <c r="AA321" s="48" t="n">
        <f aca="false">SUM(AA310:AA320)</f>
        <v>0</v>
      </c>
      <c r="AB321" s="48" t="n">
        <f aca="false">SUM(AB310:AB320)</f>
        <v>0</v>
      </c>
      <c r="AC321" s="48" t="n">
        <f aca="false">SUM(AC310:AC320)</f>
        <v>0</v>
      </c>
      <c r="AD321" s="48" t="n">
        <f aca="false">SUM(AD310:AD320)</f>
        <v>0</v>
      </c>
      <c r="AE321" s="48" t="n">
        <f aca="false">SUM(AE310:AE320)</f>
        <v>0</v>
      </c>
      <c r="AF321" s="48" t="n">
        <f aca="false">SUM(AF310:AF320)</f>
        <v>0</v>
      </c>
      <c r="AG321" s="119"/>
      <c r="AH321" s="50" t="n">
        <f aca="false">SUM(D321:AG321)</f>
        <v>0</v>
      </c>
      <c r="AI321" s="120"/>
      <c r="AJ321" s="156" t="n">
        <f aca="false">SUM(AJ310:AJ319)</f>
        <v>0</v>
      </c>
    </row>
    <row r="322" customFormat="false" ht="14.25" hidden="false" customHeight="true" outlineLevel="0" collapsed="false">
      <c r="A322" s="28" t="s">
        <v>15</v>
      </c>
      <c r="B322" s="28" t="s">
        <v>16</v>
      </c>
      <c r="C322" s="28" t="s">
        <v>17</v>
      </c>
      <c r="D322" s="157" t="n">
        <v>18</v>
      </c>
      <c r="E322" s="158" t="n">
        <v>19</v>
      </c>
      <c r="F322" s="158" t="n">
        <v>20</v>
      </c>
      <c r="G322" s="158" t="n">
        <v>21</v>
      </c>
      <c r="H322" s="158" t="n">
        <v>22</v>
      </c>
      <c r="I322" s="158" t="n">
        <v>23</v>
      </c>
      <c r="J322" s="158" t="n">
        <v>24</v>
      </c>
      <c r="K322" s="158" t="n">
        <v>25</v>
      </c>
      <c r="L322" s="158" t="n">
        <v>26</v>
      </c>
      <c r="M322" s="158" t="n">
        <v>27</v>
      </c>
      <c r="N322" s="158" t="n">
        <v>28</v>
      </c>
      <c r="O322" s="158" t="n">
        <v>29</v>
      </c>
      <c r="P322" s="158" t="n">
        <v>30</v>
      </c>
      <c r="Q322" s="158" t="n">
        <v>31</v>
      </c>
      <c r="R322" s="158" t="n">
        <v>32</v>
      </c>
      <c r="S322" s="158" t="n">
        <v>33</v>
      </c>
      <c r="T322" s="158" t="n">
        <v>34</v>
      </c>
      <c r="U322" s="158" t="n">
        <v>35</v>
      </c>
      <c r="V322" s="158" t="n">
        <v>36</v>
      </c>
      <c r="W322" s="158" t="n">
        <v>37</v>
      </c>
      <c r="X322" s="158" t="n">
        <v>38</v>
      </c>
      <c r="Y322" s="158" t="n">
        <v>39</v>
      </c>
      <c r="Z322" s="158" t="n">
        <v>40</v>
      </c>
      <c r="AA322" s="158" t="n">
        <v>41</v>
      </c>
      <c r="AB322" s="158" t="n">
        <v>42</v>
      </c>
      <c r="AC322" s="158" t="n">
        <v>43</v>
      </c>
      <c r="AD322" s="158" t="n">
        <v>44</v>
      </c>
      <c r="AE322" s="158" t="n">
        <v>45</v>
      </c>
      <c r="AF322" s="158" t="n">
        <v>46</v>
      </c>
      <c r="AG322" s="158" t="n">
        <v>47</v>
      </c>
      <c r="AH322" s="30" t="s">
        <v>18</v>
      </c>
      <c r="AI322" s="30" t="s">
        <v>19</v>
      </c>
      <c r="AJ322" s="31" t="s">
        <v>20</v>
      </c>
    </row>
    <row r="323" customFormat="false" ht="14.25" hidden="false" customHeight="true" outlineLevel="0" collapsed="false">
      <c r="A323" s="126" t="n">
        <v>75</v>
      </c>
      <c r="B323" s="70" t="s">
        <v>56</v>
      </c>
      <c r="C323" s="70" t="s">
        <v>128</v>
      </c>
      <c r="D323" s="97"/>
      <c r="E323" s="97"/>
      <c r="F323" s="97"/>
      <c r="G323" s="98"/>
      <c r="H323" s="99"/>
      <c r="I323" s="100" t="n">
        <v>10.4</v>
      </c>
      <c r="J323" s="100"/>
      <c r="K323" s="101"/>
      <c r="L323" s="101"/>
      <c r="M323" s="101"/>
      <c r="N323" s="102"/>
      <c r="O323" s="102"/>
      <c r="P323" s="103" t="n">
        <v>11.3</v>
      </c>
      <c r="Q323" s="103"/>
      <c r="R323" s="102"/>
      <c r="S323" s="102"/>
      <c r="T323" s="102"/>
      <c r="U323" s="104"/>
      <c r="V323" s="104"/>
      <c r="W323" s="104"/>
      <c r="X323" s="105" t="n">
        <v>12.2</v>
      </c>
      <c r="Y323" s="105"/>
      <c r="Z323" s="106"/>
      <c r="AA323" s="106"/>
      <c r="AB323" s="106"/>
      <c r="AC323" s="106"/>
      <c r="AD323" s="97"/>
      <c r="AE323" s="97"/>
      <c r="AF323" s="97"/>
      <c r="AG323" s="97"/>
      <c r="AH323" s="120"/>
      <c r="AI323" s="120"/>
      <c r="AJ323" s="120"/>
    </row>
    <row r="324" customFormat="false" ht="14.25" hidden="false" customHeight="true" outlineLevel="0" collapsed="false">
      <c r="A324" s="162" t="n">
        <v>75</v>
      </c>
      <c r="B324" s="109" t="s">
        <v>58</v>
      </c>
      <c r="C324" s="197" t="s">
        <v>72</v>
      </c>
      <c r="D324" s="111"/>
      <c r="E324" s="111"/>
      <c r="F324" s="111"/>
      <c r="G324" s="112"/>
      <c r="H324" s="113"/>
      <c r="I324" s="113"/>
      <c r="J324" s="113"/>
      <c r="K324" s="113"/>
      <c r="L324" s="113"/>
      <c r="M324" s="113"/>
      <c r="N324" s="114"/>
      <c r="O324" s="114"/>
      <c r="P324" s="114"/>
      <c r="Q324" s="114"/>
      <c r="R324" s="114"/>
      <c r="S324" s="114"/>
      <c r="T324" s="114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1"/>
      <c r="AE324" s="111"/>
      <c r="AF324" s="111"/>
      <c r="AG324" s="111"/>
      <c r="AH324" s="50" t="n">
        <f aca="false">SUM(D324:AG324)</f>
        <v>0</v>
      </c>
      <c r="AI324" s="120"/>
      <c r="AJ324" s="60" t="n">
        <f aca="false">SUM(G324:M324)*10.4+SUM(N324:T324)*11.3+SUM(U324:AC324)*12.2</f>
        <v>0</v>
      </c>
    </row>
    <row r="325" customFormat="false" ht="14.25" hidden="false" customHeight="true" outlineLevel="0" collapsed="false">
      <c r="A325" s="162" t="n">
        <v>75</v>
      </c>
      <c r="B325" s="109" t="s">
        <v>58</v>
      </c>
      <c r="C325" s="118" t="s">
        <v>25</v>
      </c>
      <c r="D325" s="119"/>
      <c r="E325" s="119"/>
      <c r="F325" s="119"/>
      <c r="G325" s="112"/>
      <c r="H325" s="113"/>
      <c r="I325" s="113"/>
      <c r="J325" s="113"/>
      <c r="K325" s="113"/>
      <c r="L325" s="113"/>
      <c r="M325" s="113"/>
      <c r="N325" s="114"/>
      <c r="O325" s="114"/>
      <c r="P325" s="114"/>
      <c r="Q325" s="114"/>
      <c r="R325" s="114"/>
      <c r="S325" s="114"/>
      <c r="T325" s="114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9"/>
      <c r="AE325" s="119"/>
      <c r="AF325" s="119"/>
      <c r="AG325" s="119"/>
      <c r="AH325" s="50" t="n">
        <f aca="false">SUM(D325:AG325)</f>
        <v>0</v>
      </c>
      <c r="AI325" s="120"/>
      <c r="AJ325" s="60" t="n">
        <f aca="false">SUM(G325:M325)*10.4+SUM(N325:T325)*11.3+SUM(U325:AC325)*12.2</f>
        <v>0</v>
      </c>
    </row>
    <row r="326" customFormat="false" ht="14.25" hidden="false" customHeight="true" outlineLevel="0" collapsed="false">
      <c r="B326" s="109" t="s">
        <v>58</v>
      </c>
      <c r="C326" s="118" t="s">
        <v>28</v>
      </c>
      <c r="D326" s="119"/>
      <c r="E326" s="119"/>
      <c r="F326" s="119"/>
      <c r="G326" s="112"/>
      <c r="H326" s="113"/>
      <c r="I326" s="113"/>
      <c r="J326" s="113"/>
      <c r="K326" s="113"/>
      <c r="L326" s="113"/>
      <c r="M326" s="113"/>
      <c r="N326" s="114"/>
      <c r="O326" s="114"/>
      <c r="P326" s="114"/>
      <c r="Q326" s="114"/>
      <c r="R326" s="114"/>
      <c r="S326" s="114"/>
      <c r="T326" s="114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9"/>
      <c r="AE326" s="119"/>
      <c r="AF326" s="119"/>
      <c r="AG326" s="119"/>
      <c r="AH326" s="50" t="n">
        <f aca="false">SUM(D326:AG326)</f>
        <v>0</v>
      </c>
      <c r="AI326" s="120"/>
      <c r="AJ326" s="60" t="n">
        <f aca="false">SUM(G326:M326)*10.4+SUM(N326:T326)*11.3+SUM(U326:AC326)*12.2</f>
        <v>0</v>
      </c>
    </row>
    <row r="327" customFormat="false" ht="14.25" hidden="false" customHeight="true" outlineLevel="0" collapsed="false">
      <c r="A327" s="198" t="n">
        <v>75</v>
      </c>
      <c r="B327" s="109" t="s">
        <v>58</v>
      </c>
      <c r="C327" s="118" t="s">
        <v>60</v>
      </c>
      <c r="D327" s="119"/>
      <c r="E327" s="119"/>
      <c r="F327" s="119"/>
      <c r="G327" s="112"/>
      <c r="H327" s="113"/>
      <c r="I327" s="113"/>
      <c r="J327" s="113"/>
      <c r="K327" s="113"/>
      <c r="L327" s="113"/>
      <c r="M327" s="113"/>
      <c r="N327" s="114"/>
      <c r="O327" s="114"/>
      <c r="P327" s="114"/>
      <c r="Q327" s="114"/>
      <c r="R327" s="114"/>
      <c r="S327" s="114"/>
      <c r="T327" s="114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9"/>
      <c r="AE327" s="119"/>
      <c r="AF327" s="119"/>
      <c r="AG327" s="119"/>
      <c r="AH327" s="50" t="n">
        <f aca="false">SUM(D327:AG327)</f>
        <v>0</v>
      </c>
      <c r="AI327" s="120"/>
      <c r="AJ327" s="60" t="n">
        <f aca="false">SUM(G327:M327)*10.4+SUM(N327:T327)*11.3+SUM(U327:AC327)*12.2</f>
        <v>0</v>
      </c>
    </row>
    <row r="328" customFormat="false" ht="14.25" hidden="false" customHeight="true" outlineLevel="0" collapsed="false">
      <c r="A328" s="162"/>
      <c r="B328" s="109" t="s">
        <v>58</v>
      </c>
      <c r="C328" s="118" t="s">
        <v>31</v>
      </c>
      <c r="D328" s="119"/>
      <c r="E328" s="119"/>
      <c r="F328" s="119"/>
      <c r="G328" s="112"/>
      <c r="H328" s="113"/>
      <c r="I328" s="113"/>
      <c r="J328" s="113"/>
      <c r="K328" s="113"/>
      <c r="L328" s="113"/>
      <c r="M328" s="113"/>
      <c r="N328" s="114"/>
      <c r="O328" s="114"/>
      <c r="P328" s="114"/>
      <c r="Q328" s="114"/>
      <c r="R328" s="114"/>
      <c r="S328" s="114"/>
      <c r="T328" s="114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9"/>
      <c r="AE328" s="119"/>
      <c r="AF328" s="119"/>
      <c r="AG328" s="119"/>
      <c r="AH328" s="50" t="n">
        <f aca="false">SUM(D328:AG328)</f>
        <v>0</v>
      </c>
      <c r="AI328" s="120"/>
      <c r="AJ328" s="60" t="n">
        <f aca="false">SUM(G328:M328)*10.4+SUM(N328:T328)*11.3+SUM(U328:AC328)*12.2</f>
        <v>0</v>
      </c>
    </row>
    <row r="329" customFormat="false" ht="14.25" hidden="false" customHeight="true" outlineLevel="0" collapsed="false">
      <c r="A329" s="198" t="n">
        <v>75</v>
      </c>
      <c r="B329" s="109" t="s">
        <v>58</v>
      </c>
      <c r="C329" s="121" t="s">
        <v>66</v>
      </c>
      <c r="D329" s="119"/>
      <c r="E329" s="119"/>
      <c r="F329" s="119"/>
      <c r="G329" s="112"/>
      <c r="H329" s="113"/>
      <c r="I329" s="113"/>
      <c r="J329" s="113"/>
      <c r="K329" s="113"/>
      <c r="L329" s="113"/>
      <c r="M329" s="113"/>
      <c r="N329" s="114"/>
      <c r="O329" s="114"/>
      <c r="P329" s="114"/>
      <c r="Q329" s="114"/>
      <c r="R329" s="114"/>
      <c r="S329" s="114"/>
      <c r="T329" s="114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9"/>
      <c r="AE329" s="119"/>
      <c r="AF329" s="119"/>
      <c r="AG329" s="119"/>
      <c r="AH329" s="50" t="n">
        <f aca="false">SUM(D329:AG329)</f>
        <v>0</v>
      </c>
      <c r="AI329" s="120"/>
      <c r="AJ329" s="60" t="n">
        <f aca="false">SUM(G329:M329)*10.4+SUM(N329:T329)*11.3+SUM(U329:AC329)*12.2</f>
        <v>0</v>
      </c>
    </row>
    <row r="330" customFormat="false" ht="14.25" hidden="false" customHeight="true" outlineLevel="0" collapsed="false">
      <c r="A330" s="162" t="n">
        <v>75</v>
      </c>
      <c r="B330" s="109" t="s">
        <v>58</v>
      </c>
      <c r="C330" s="118" t="s">
        <v>64</v>
      </c>
      <c r="D330" s="119"/>
      <c r="E330" s="119"/>
      <c r="F330" s="119"/>
      <c r="G330" s="112"/>
      <c r="H330" s="113"/>
      <c r="I330" s="113"/>
      <c r="J330" s="113"/>
      <c r="K330" s="113"/>
      <c r="L330" s="113"/>
      <c r="M330" s="113"/>
      <c r="N330" s="114"/>
      <c r="O330" s="114"/>
      <c r="P330" s="114"/>
      <c r="Q330" s="114"/>
      <c r="R330" s="114"/>
      <c r="S330" s="114"/>
      <c r="T330" s="114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9"/>
      <c r="AE330" s="119"/>
      <c r="AF330" s="119"/>
      <c r="AG330" s="119"/>
      <c r="AH330" s="50" t="n">
        <f aca="false">SUM(D330:AG330)</f>
        <v>0</v>
      </c>
      <c r="AI330" s="120"/>
      <c r="AJ330" s="60" t="n">
        <f aca="false">SUM(G330:M330)*10.4+SUM(N330:T330)*11.3+SUM(U330:AC330)*12.2</f>
        <v>0</v>
      </c>
    </row>
    <row r="331" customFormat="false" ht="14.25" hidden="false" customHeight="true" outlineLevel="0" collapsed="false">
      <c r="A331" s="162" t="n">
        <v>75</v>
      </c>
      <c r="B331" s="109" t="s">
        <v>58</v>
      </c>
      <c r="C331" s="118" t="s">
        <v>67</v>
      </c>
      <c r="D331" s="119"/>
      <c r="E331" s="119"/>
      <c r="F331" s="119"/>
      <c r="G331" s="112"/>
      <c r="H331" s="113"/>
      <c r="I331" s="113"/>
      <c r="J331" s="113"/>
      <c r="K331" s="113"/>
      <c r="L331" s="113"/>
      <c r="M331" s="113"/>
      <c r="N331" s="114"/>
      <c r="O331" s="114"/>
      <c r="P331" s="114"/>
      <c r="Q331" s="114"/>
      <c r="R331" s="114"/>
      <c r="S331" s="114"/>
      <c r="T331" s="114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9"/>
      <c r="AE331" s="119"/>
      <c r="AF331" s="119"/>
      <c r="AG331" s="119"/>
      <c r="AH331" s="50" t="n">
        <f aca="false">SUM(D331:AG331)</f>
        <v>0</v>
      </c>
      <c r="AI331" s="120"/>
      <c r="AJ331" s="60" t="n">
        <f aca="false">SUM(G331:M331)*10.4+SUM(N331:T331)*11.3+SUM(U331:AC331)*12.2</f>
        <v>0</v>
      </c>
    </row>
    <row r="332" customFormat="false" ht="14.25" hidden="false" customHeight="true" outlineLevel="0" collapsed="false">
      <c r="A332" s="162" t="n">
        <v>75</v>
      </c>
      <c r="B332" s="109" t="s">
        <v>58</v>
      </c>
      <c r="C332" s="118" t="s">
        <v>37</v>
      </c>
      <c r="D332" s="119"/>
      <c r="E332" s="119"/>
      <c r="F332" s="119"/>
      <c r="G332" s="112"/>
      <c r="H332" s="113"/>
      <c r="I332" s="113"/>
      <c r="J332" s="113"/>
      <c r="K332" s="113"/>
      <c r="L332" s="113"/>
      <c r="M332" s="113"/>
      <c r="N332" s="114"/>
      <c r="O332" s="114"/>
      <c r="P332" s="114"/>
      <c r="Q332" s="114"/>
      <c r="R332" s="114"/>
      <c r="S332" s="114"/>
      <c r="T332" s="114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9"/>
      <c r="AE332" s="119"/>
      <c r="AF332" s="119"/>
      <c r="AG332" s="119"/>
      <c r="AH332" s="50" t="n">
        <f aca="false">SUM(D332:AG332)</f>
        <v>0</v>
      </c>
      <c r="AI332" s="120"/>
      <c r="AJ332" s="60" t="n">
        <f aca="false">SUM(G332:M332)*10.4+SUM(N332:T332)*11.3+SUM(U332:AC332)*12.2</f>
        <v>0</v>
      </c>
    </row>
    <row r="333" customFormat="false" ht="14.25" hidden="false" customHeight="true" outlineLevel="0" collapsed="false">
      <c r="A333" s="187" t="n">
        <v>77</v>
      </c>
      <c r="B333" s="199" t="s">
        <v>129</v>
      </c>
      <c r="C333" s="187" t="s">
        <v>130</v>
      </c>
      <c r="D333" s="119"/>
      <c r="E333" s="119"/>
      <c r="F333" s="119"/>
      <c r="G333" s="112"/>
      <c r="H333" s="113"/>
      <c r="I333" s="113"/>
      <c r="J333" s="113"/>
      <c r="K333" s="113"/>
      <c r="L333" s="113"/>
      <c r="M333" s="113"/>
      <c r="N333" s="114"/>
      <c r="O333" s="114"/>
      <c r="P333" s="114"/>
      <c r="Q333" s="114"/>
      <c r="R333" s="114"/>
      <c r="S333" s="114"/>
      <c r="T333" s="114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9"/>
      <c r="AE333" s="119"/>
      <c r="AF333" s="119"/>
      <c r="AG333" s="119"/>
      <c r="AH333" s="50" t="n">
        <f aca="false">SUM(D333:AG333)</f>
        <v>0</v>
      </c>
      <c r="AI333" s="120"/>
      <c r="AJ333" s="60" t="n">
        <f aca="false">SUM(G333:M333)*10.4+SUM(N333:T333)*11.3+SUM(U333:AC333)*12.2</f>
        <v>0</v>
      </c>
    </row>
    <row r="334" customFormat="false" ht="14.25" hidden="false" customHeight="true" outlineLevel="0" collapsed="false">
      <c r="A334" s="198" t="n">
        <v>77</v>
      </c>
      <c r="B334" s="109" t="s">
        <v>58</v>
      </c>
      <c r="C334" s="197" t="s">
        <v>72</v>
      </c>
      <c r="D334" s="119"/>
      <c r="E334" s="119"/>
      <c r="F334" s="119"/>
      <c r="G334" s="112"/>
      <c r="H334" s="113"/>
      <c r="I334" s="113"/>
      <c r="J334" s="113"/>
      <c r="K334" s="113"/>
      <c r="L334" s="113"/>
      <c r="M334" s="113"/>
      <c r="N334" s="114"/>
      <c r="O334" s="114"/>
      <c r="P334" s="114"/>
      <c r="Q334" s="114"/>
      <c r="R334" s="114"/>
      <c r="S334" s="114"/>
      <c r="T334" s="114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9"/>
      <c r="AE334" s="119"/>
      <c r="AF334" s="119"/>
      <c r="AG334" s="119"/>
      <c r="AH334" s="50" t="n">
        <f aca="false">SUM(D334:AG334)</f>
        <v>0</v>
      </c>
      <c r="AI334" s="120"/>
      <c r="AJ334" s="60" t="n">
        <f aca="false">SUM(G334:M334)*10.4+SUM(N334:T334)*11.3+SUM(U334:AC334)*12.2</f>
        <v>0</v>
      </c>
    </row>
    <row r="335" customFormat="false" ht="14.25" hidden="false" customHeight="true" outlineLevel="0" collapsed="false">
      <c r="A335" s="198" t="n">
        <v>77</v>
      </c>
      <c r="B335" s="109" t="s">
        <v>58</v>
      </c>
      <c r="C335" s="118" t="s">
        <v>25</v>
      </c>
      <c r="D335" s="119"/>
      <c r="E335" s="119"/>
      <c r="F335" s="119"/>
      <c r="G335" s="112"/>
      <c r="H335" s="113"/>
      <c r="I335" s="113"/>
      <c r="J335" s="113"/>
      <c r="K335" s="113"/>
      <c r="L335" s="113"/>
      <c r="M335" s="113"/>
      <c r="N335" s="114"/>
      <c r="O335" s="114"/>
      <c r="P335" s="114"/>
      <c r="Q335" s="114"/>
      <c r="R335" s="114"/>
      <c r="S335" s="114"/>
      <c r="T335" s="114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9"/>
      <c r="AE335" s="119"/>
      <c r="AF335" s="119"/>
      <c r="AG335" s="119"/>
      <c r="AH335" s="50" t="n">
        <f aca="false">SUM(D335:AG335)</f>
        <v>0</v>
      </c>
      <c r="AI335" s="120"/>
      <c r="AJ335" s="60" t="n">
        <f aca="false">SUM(G335:M335)*10.4+SUM(N335:T335)*11.3+SUM(U335:AC335)*12.2</f>
        <v>0</v>
      </c>
    </row>
    <row r="336" customFormat="false" ht="14.25" hidden="false" customHeight="true" outlineLevel="0" collapsed="false">
      <c r="A336" s="198" t="n">
        <v>77</v>
      </c>
      <c r="B336" s="198" t="s">
        <v>58</v>
      </c>
      <c r="C336" s="118" t="s">
        <v>28</v>
      </c>
      <c r="D336" s="119"/>
      <c r="E336" s="119"/>
      <c r="F336" s="119"/>
      <c r="G336" s="112"/>
      <c r="H336" s="113"/>
      <c r="I336" s="113"/>
      <c r="J336" s="113"/>
      <c r="K336" s="113"/>
      <c r="L336" s="113"/>
      <c r="M336" s="113"/>
      <c r="N336" s="114"/>
      <c r="O336" s="114"/>
      <c r="P336" s="114"/>
      <c r="Q336" s="114"/>
      <c r="R336" s="114"/>
      <c r="S336" s="114"/>
      <c r="T336" s="114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9"/>
      <c r="AE336" s="119"/>
      <c r="AF336" s="119"/>
      <c r="AG336" s="119"/>
      <c r="AH336" s="50" t="n">
        <f aca="false">SUM(D336:AG336)</f>
        <v>0</v>
      </c>
      <c r="AI336" s="120"/>
      <c r="AJ336" s="60" t="n">
        <f aca="false">SUM(G336:M336)*10.4+SUM(N336:T336)*11.3+SUM(U336:AC336)*12.2</f>
        <v>0</v>
      </c>
    </row>
    <row r="337" customFormat="false" ht="14.25" hidden="false" customHeight="true" outlineLevel="0" collapsed="false">
      <c r="A337" s="198" t="n">
        <v>77</v>
      </c>
      <c r="B337" s="109" t="s">
        <v>58</v>
      </c>
      <c r="C337" s="118" t="s">
        <v>60</v>
      </c>
      <c r="D337" s="119"/>
      <c r="E337" s="119"/>
      <c r="F337" s="119"/>
      <c r="G337" s="112"/>
      <c r="H337" s="113"/>
      <c r="I337" s="113"/>
      <c r="J337" s="113"/>
      <c r="K337" s="113"/>
      <c r="L337" s="113"/>
      <c r="M337" s="113"/>
      <c r="N337" s="114"/>
      <c r="O337" s="114"/>
      <c r="P337" s="114"/>
      <c r="Q337" s="114"/>
      <c r="R337" s="114"/>
      <c r="S337" s="114"/>
      <c r="T337" s="114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9"/>
      <c r="AE337" s="119"/>
      <c r="AF337" s="119"/>
      <c r="AG337" s="119"/>
      <c r="AH337" s="50" t="n">
        <f aca="false">SUM(D337:AG337)</f>
        <v>0</v>
      </c>
      <c r="AI337" s="120"/>
      <c r="AJ337" s="60" t="n">
        <f aca="false">SUM(G337:M337)*10.4+SUM(N337:T337)*11.3+SUM(U337:AC337)*12.2</f>
        <v>0</v>
      </c>
    </row>
    <row r="338" customFormat="false" ht="14.25" hidden="false" customHeight="true" outlineLevel="0" collapsed="false">
      <c r="A338" s="117" t="n">
        <v>77</v>
      </c>
      <c r="B338" s="109" t="s">
        <v>58</v>
      </c>
      <c r="C338" s="118" t="s">
        <v>31</v>
      </c>
      <c r="D338" s="119"/>
      <c r="E338" s="119"/>
      <c r="F338" s="119"/>
      <c r="G338" s="112"/>
      <c r="H338" s="113"/>
      <c r="I338" s="113"/>
      <c r="J338" s="113"/>
      <c r="K338" s="113"/>
      <c r="L338" s="113"/>
      <c r="M338" s="113"/>
      <c r="N338" s="114"/>
      <c r="O338" s="114"/>
      <c r="P338" s="114"/>
      <c r="Q338" s="114"/>
      <c r="R338" s="114"/>
      <c r="S338" s="114"/>
      <c r="T338" s="114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9"/>
      <c r="AE338" s="119"/>
      <c r="AF338" s="119"/>
      <c r="AG338" s="119"/>
      <c r="AH338" s="50" t="n">
        <f aca="false">SUM(D338:AG338)</f>
        <v>0</v>
      </c>
      <c r="AI338" s="120"/>
      <c r="AJ338" s="60" t="n">
        <f aca="false">SUM(G338:M338)*10.4+SUM(N338:T338)*11.3+SUM(U338:AC338)*12.2</f>
        <v>0</v>
      </c>
    </row>
    <row r="339" customFormat="false" ht="14.25" hidden="false" customHeight="true" outlineLevel="0" collapsed="false">
      <c r="A339" s="117" t="n">
        <v>77</v>
      </c>
      <c r="B339" s="109" t="s">
        <v>58</v>
      </c>
      <c r="C339" s="118" t="s">
        <v>101</v>
      </c>
      <c r="D339" s="119"/>
      <c r="E339" s="119"/>
      <c r="F339" s="119"/>
      <c r="G339" s="112"/>
      <c r="H339" s="113"/>
      <c r="I339" s="113"/>
      <c r="J339" s="113"/>
      <c r="K339" s="113"/>
      <c r="L339" s="113"/>
      <c r="M339" s="113"/>
      <c r="N339" s="114"/>
      <c r="O339" s="114"/>
      <c r="P339" s="114"/>
      <c r="Q339" s="114"/>
      <c r="R339" s="114"/>
      <c r="S339" s="114"/>
      <c r="T339" s="114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9"/>
      <c r="AE339" s="119"/>
      <c r="AF339" s="119"/>
      <c r="AG339" s="119"/>
      <c r="AH339" s="50" t="n">
        <f aca="false">SUM(D339:AG339)</f>
        <v>0</v>
      </c>
      <c r="AI339" s="120"/>
      <c r="AJ339" s="60" t="n">
        <f aca="false">SUM(G339:M339)*10.4+SUM(N339:T339)*11.3+SUM(U339:AC339)*12.2</f>
        <v>0</v>
      </c>
    </row>
    <row r="340" customFormat="false" ht="14.25" hidden="false" customHeight="true" outlineLevel="0" collapsed="false">
      <c r="A340" s="117" t="n">
        <v>77</v>
      </c>
      <c r="B340" s="109" t="s">
        <v>58</v>
      </c>
      <c r="C340" s="118" t="s">
        <v>34</v>
      </c>
      <c r="D340" s="119"/>
      <c r="E340" s="119"/>
      <c r="F340" s="119"/>
      <c r="G340" s="112"/>
      <c r="H340" s="113"/>
      <c r="I340" s="113"/>
      <c r="J340" s="113"/>
      <c r="K340" s="113"/>
      <c r="L340" s="113"/>
      <c r="M340" s="113"/>
      <c r="N340" s="114"/>
      <c r="O340" s="114"/>
      <c r="P340" s="114"/>
      <c r="Q340" s="114"/>
      <c r="R340" s="114"/>
      <c r="S340" s="114"/>
      <c r="T340" s="114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9"/>
      <c r="AE340" s="119"/>
      <c r="AF340" s="119"/>
      <c r="AG340" s="119"/>
      <c r="AH340" s="50" t="n">
        <f aca="false">SUM(D340:AG340)</f>
        <v>0</v>
      </c>
      <c r="AI340" s="120"/>
      <c r="AJ340" s="60" t="n">
        <f aca="false">SUM(G340:M340)*10.4+SUM(N340:T340)*11.3+SUM(U340:AC340)*12.2</f>
        <v>0</v>
      </c>
    </row>
    <row r="341" customFormat="false" ht="14.25" hidden="false" customHeight="true" outlineLevel="0" collapsed="false">
      <c r="A341" s="117" t="n">
        <v>77</v>
      </c>
      <c r="B341" s="109" t="s">
        <v>58</v>
      </c>
      <c r="C341" s="121" t="s">
        <v>66</v>
      </c>
      <c r="D341" s="119"/>
      <c r="E341" s="119"/>
      <c r="F341" s="119"/>
      <c r="G341" s="112"/>
      <c r="H341" s="113"/>
      <c r="I341" s="113"/>
      <c r="J341" s="113"/>
      <c r="K341" s="113"/>
      <c r="L341" s="113"/>
      <c r="M341" s="113"/>
      <c r="N341" s="114"/>
      <c r="O341" s="114"/>
      <c r="P341" s="114"/>
      <c r="Q341" s="114"/>
      <c r="R341" s="114"/>
      <c r="S341" s="114"/>
      <c r="T341" s="114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9"/>
      <c r="AE341" s="119"/>
      <c r="AF341" s="119"/>
      <c r="AG341" s="119"/>
      <c r="AH341" s="50" t="n">
        <f aca="false">SUM(D341:AG341)</f>
        <v>0</v>
      </c>
      <c r="AI341" s="120"/>
      <c r="AJ341" s="60" t="n">
        <f aca="false">SUM(G341:M341)*10.4+SUM(N341:T341)*11.3+SUM(U341:AC341)*12.2</f>
        <v>0</v>
      </c>
    </row>
    <row r="342" customFormat="false" ht="14.25" hidden="false" customHeight="true" outlineLevel="0" collapsed="false">
      <c r="A342" s="117" t="n">
        <v>77</v>
      </c>
      <c r="B342" s="109" t="s">
        <v>58</v>
      </c>
      <c r="C342" s="118" t="s">
        <v>64</v>
      </c>
      <c r="D342" s="119"/>
      <c r="E342" s="119"/>
      <c r="F342" s="119"/>
      <c r="G342" s="112"/>
      <c r="H342" s="113"/>
      <c r="I342" s="113"/>
      <c r="J342" s="113"/>
      <c r="K342" s="113"/>
      <c r="L342" s="113"/>
      <c r="M342" s="113"/>
      <c r="N342" s="114"/>
      <c r="O342" s="114"/>
      <c r="P342" s="114"/>
      <c r="Q342" s="114"/>
      <c r="R342" s="114"/>
      <c r="S342" s="114"/>
      <c r="T342" s="114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9"/>
      <c r="AE342" s="119"/>
      <c r="AF342" s="119"/>
      <c r="AG342" s="119"/>
      <c r="AH342" s="50" t="n">
        <f aca="false">SUM(D342:AG342)</f>
        <v>0</v>
      </c>
      <c r="AI342" s="120"/>
      <c r="AJ342" s="60" t="n">
        <f aca="false">SUM(G342:M342)*10.4+SUM(N342:T342)*11.3+SUM(U342:AC342)*12.2</f>
        <v>0</v>
      </c>
    </row>
    <row r="343" customFormat="false" ht="14.25" hidden="false" customHeight="true" outlineLevel="0" collapsed="false">
      <c r="A343" s="117" t="n">
        <v>77</v>
      </c>
      <c r="B343" s="109" t="s">
        <v>58</v>
      </c>
      <c r="C343" s="118" t="s">
        <v>67</v>
      </c>
      <c r="D343" s="119"/>
      <c r="E343" s="119"/>
      <c r="F343" s="119"/>
      <c r="G343" s="112"/>
      <c r="H343" s="113"/>
      <c r="I343" s="113"/>
      <c r="J343" s="113"/>
      <c r="K343" s="113"/>
      <c r="L343" s="113"/>
      <c r="M343" s="113"/>
      <c r="N343" s="114"/>
      <c r="O343" s="114"/>
      <c r="P343" s="114"/>
      <c r="Q343" s="114"/>
      <c r="R343" s="114"/>
      <c r="S343" s="114"/>
      <c r="T343" s="114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9"/>
      <c r="AE343" s="119"/>
      <c r="AF343" s="119"/>
      <c r="AG343" s="119"/>
      <c r="AH343" s="50" t="n">
        <f aca="false">SUM(D343:AG343)</f>
        <v>0</v>
      </c>
      <c r="AI343" s="120"/>
      <c r="AJ343" s="60" t="n">
        <f aca="false">SUM(G343:M343)*10.4+SUM(N343:T343)*11.3+SUM(U343:AC343)*12.2</f>
        <v>0</v>
      </c>
    </row>
    <row r="344" customFormat="false" ht="14.25" hidden="false" customHeight="true" outlineLevel="0" collapsed="false">
      <c r="A344" s="117" t="n">
        <v>77</v>
      </c>
      <c r="B344" s="109" t="s">
        <v>58</v>
      </c>
      <c r="C344" s="118" t="s">
        <v>37</v>
      </c>
      <c r="D344" s="119"/>
      <c r="E344" s="119"/>
      <c r="F344" s="119"/>
      <c r="G344" s="112"/>
      <c r="H344" s="113"/>
      <c r="I344" s="113"/>
      <c r="J344" s="113"/>
      <c r="K344" s="113"/>
      <c r="L344" s="113"/>
      <c r="M344" s="113"/>
      <c r="N344" s="114"/>
      <c r="O344" s="114"/>
      <c r="P344" s="114"/>
      <c r="Q344" s="114"/>
      <c r="R344" s="114"/>
      <c r="S344" s="114"/>
      <c r="T344" s="114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9"/>
      <c r="AE344" s="119"/>
      <c r="AF344" s="119"/>
      <c r="AG344" s="119"/>
      <c r="AH344" s="50" t="n">
        <f aca="false">SUM(D344:AG344)</f>
        <v>0</v>
      </c>
      <c r="AI344" s="120"/>
      <c r="AJ344" s="60" t="n">
        <f aca="false">SUM(G344:M344)*10.4+SUM(N344:T344)*11.3+SUM(U344:AC344)*12.2</f>
        <v>0</v>
      </c>
    </row>
    <row r="345" customFormat="false" ht="14.25" hidden="false" customHeight="true" outlineLevel="0" collapsed="false">
      <c r="A345" s="154" t="s">
        <v>131</v>
      </c>
      <c r="B345" s="155"/>
      <c r="C345" s="95" t="s">
        <v>55</v>
      </c>
      <c r="D345" s="48"/>
      <c r="E345" s="48"/>
      <c r="F345" s="48"/>
      <c r="G345" s="48" t="n">
        <f aca="false">SUM(G324:G344)</f>
        <v>0</v>
      </c>
      <c r="H345" s="48" t="n">
        <f aca="false">SUM(H324:H344)</f>
        <v>0</v>
      </c>
      <c r="I345" s="48" t="n">
        <f aca="false">SUM(I324:I344)</f>
        <v>0</v>
      </c>
      <c r="J345" s="48" t="n">
        <f aca="false">SUM(J324:J344)</f>
        <v>0</v>
      </c>
      <c r="K345" s="48" t="n">
        <f aca="false">SUM(K324:K344)</f>
        <v>0</v>
      </c>
      <c r="L345" s="48" t="n">
        <f aca="false">SUM(L324:L344)</f>
        <v>0</v>
      </c>
      <c r="M345" s="48" t="n">
        <f aca="false">SUM(M324:M344)</f>
        <v>0</v>
      </c>
      <c r="N345" s="48" t="n">
        <f aca="false">SUM(N324:N344)</f>
        <v>0</v>
      </c>
      <c r="O345" s="48" t="n">
        <f aca="false">SUM(O324:O344)</f>
        <v>0</v>
      </c>
      <c r="P345" s="48" t="n">
        <f aca="false">SUM(P324:P344)</f>
        <v>0</v>
      </c>
      <c r="Q345" s="48" t="n">
        <f aca="false">SUM(Q324:Q344)</f>
        <v>0</v>
      </c>
      <c r="R345" s="48" t="n">
        <f aca="false">SUM(R324:R344)</f>
        <v>0</v>
      </c>
      <c r="S345" s="48" t="n">
        <f aca="false">SUM(S324:S344)</f>
        <v>0</v>
      </c>
      <c r="T345" s="48" t="n">
        <f aca="false">SUM(T324:T344)</f>
        <v>0</v>
      </c>
      <c r="U345" s="48" t="n">
        <f aca="false">SUM(U324:U344)</f>
        <v>0</v>
      </c>
      <c r="V345" s="48" t="n">
        <f aca="false">SUM(V324:V344)</f>
        <v>0</v>
      </c>
      <c r="W345" s="48" t="n">
        <f aca="false">SUM(W324:W344)</f>
        <v>0</v>
      </c>
      <c r="X345" s="48" t="n">
        <f aca="false">SUM(X324:X344)</f>
        <v>0</v>
      </c>
      <c r="Y345" s="48" t="n">
        <f aca="false">SUM(Y324:Y344)</f>
        <v>0</v>
      </c>
      <c r="Z345" s="48" t="n">
        <f aca="false">SUM(Z324:Z344)</f>
        <v>0</v>
      </c>
      <c r="AA345" s="48" t="n">
        <f aca="false">SUM(AA324:AA344)</f>
        <v>0</v>
      </c>
      <c r="AB345" s="48" t="n">
        <f aca="false">SUM(AB324:AB344)</f>
        <v>0</v>
      </c>
      <c r="AC345" s="48" t="n">
        <f aca="false">SUM(AC324:AC344)</f>
        <v>0</v>
      </c>
      <c r="AD345" s="48"/>
      <c r="AE345" s="48"/>
      <c r="AF345" s="48"/>
      <c r="AG345" s="48"/>
      <c r="AH345" s="50" t="n">
        <f aca="false">SUM(D345:AG345)</f>
        <v>0</v>
      </c>
      <c r="AI345" s="120"/>
      <c r="AJ345" s="156" t="n">
        <f aca="false">SUM(AJ324:AJ344)</f>
        <v>0</v>
      </c>
    </row>
    <row r="346" customFormat="false" ht="14.25" hidden="false" customHeight="true" outlineLevel="0" collapsed="false">
      <c r="A346" s="28" t="s">
        <v>15</v>
      </c>
      <c r="B346" s="28" t="s">
        <v>16</v>
      </c>
      <c r="C346" s="28" t="s">
        <v>17</v>
      </c>
      <c r="D346" s="157" t="n">
        <v>18</v>
      </c>
      <c r="E346" s="158" t="n">
        <v>19</v>
      </c>
      <c r="F346" s="158" t="n">
        <v>20</v>
      </c>
      <c r="G346" s="158" t="n">
        <v>21</v>
      </c>
      <c r="H346" s="158" t="n">
        <v>22</v>
      </c>
      <c r="I346" s="158" t="n">
        <v>23</v>
      </c>
      <c r="J346" s="158" t="n">
        <v>24</v>
      </c>
      <c r="K346" s="158" t="n">
        <v>25</v>
      </c>
      <c r="L346" s="158" t="n">
        <v>26</v>
      </c>
      <c r="M346" s="158" t="n">
        <v>27</v>
      </c>
      <c r="N346" s="158" t="n">
        <v>28</v>
      </c>
      <c r="O346" s="158" t="n">
        <v>29</v>
      </c>
      <c r="P346" s="158" t="n">
        <v>30</v>
      </c>
      <c r="Q346" s="158" t="n">
        <v>31</v>
      </c>
      <c r="R346" s="158" t="n">
        <v>32</v>
      </c>
      <c r="S346" s="158" t="n">
        <v>33</v>
      </c>
      <c r="T346" s="158" t="n">
        <v>34</v>
      </c>
      <c r="U346" s="158" t="n">
        <v>35</v>
      </c>
      <c r="V346" s="158" t="n">
        <v>36</v>
      </c>
      <c r="W346" s="158" t="n">
        <v>37</v>
      </c>
      <c r="X346" s="158" t="n">
        <v>38</v>
      </c>
      <c r="Y346" s="158" t="n">
        <v>39</v>
      </c>
      <c r="Z346" s="158" t="n">
        <v>40</v>
      </c>
      <c r="AA346" s="158" t="n">
        <v>41</v>
      </c>
      <c r="AB346" s="158" t="n">
        <v>42</v>
      </c>
      <c r="AC346" s="158" t="n">
        <v>43</v>
      </c>
      <c r="AD346" s="158" t="n">
        <v>44</v>
      </c>
      <c r="AE346" s="158" t="n">
        <v>45</v>
      </c>
      <c r="AF346" s="158" t="n">
        <v>46</v>
      </c>
      <c r="AG346" s="158" t="n">
        <v>47</v>
      </c>
      <c r="AH346" s="30" t="s">
        <v>18</v>
      </c>
      <c r="AI346" s="30" t="s">
        <v>19</v>
      </c>
      <c r="AJ346" s="31" t="s">
        <v>20</v>
      </c>
    </row>
    <row r="347" customFormat="false" ht="14.25" hidden="false" customHeight="true" outlineLevel="0" collapsed="false">
      <c r="A347" s="126" t="n">
        <v>1060</v>
      </c>
      <c r="B347" s="126" t="s">
        <v>132</v>
      </c>
      <c r="C347" s="187" t="s">
        <v>133</v>
      </c>
      <c r="D347" s="119"/>
      <c r="E347" s="119"/>
      <c r="F347" s="119"/>
      <c r="G347" s="164"/>
      <c r="H347" s="164"/>
      <c r="I347" s="164"/>
      <c r="J347" s="189"/>
      <c r="K347" s="131"/>
      <c r="L347" s="131"/>
      <c r="M347" s="131"/>
      <c r="N347" s="170" t="n">
        <v>17.9</v>
      </c>
      <c r="O347" s="170"/>
      <c r="P347" s="171"/>
      <c r="Q347" s="171"/>
      <c r="R347" s="200"/>
      <c r="S347" s="200"/>
      <c r="T347" s="200"/>
      <c r="U347" s="172"/>
      <c r="V347" s="172"/>
      <c r="W347" s="173" t="n">
        <v>20.15</v>
      </c>
      <c r="X347" s="173"/>
      <c r="Y347" s="132"/>
      <c r="Z347" s="132"/>
      <c r="AA347" s="132"/>
      <c r="AB347" s="201"/>
      <c r="AC347" s="164"/>
      <c r="AD347" s="164"/>
      <c r="AE347" s="164"/>
      <c r="AF347" s="164"/>
      <c r="AG347" s="119"/>
      <c r="AH347" s="50"/>
      <c r="AI347" s="120"/>
      <c r="AJ347" s="60"/>
    </row>
    <row r="348" customFormat="false" ht="14.25" hidden="false" customHeight="true" outlineLevel="0" collapsed="false">
      <c r="A348" s="117" t="n">
        <v>1060</v>
      </c>
      <c r="B348" s="117" t="s">
        <v>74</v>
      </c>
      <c r="C348" s="121" t="s">
        <v>24</v>
      </c>
      <c r="D348" s="119"/>
      <c r="E348" s="119"/>
      <c r="F348" s="119"/>
      <c r="G348" s="164"/>
      <c r="H348" s="164"/>
      <c r="I348" s="164"/>
      <c r="J348" s="186"/>
      <c r="K348" s="131"/>
      <c r="L348" s="131"/>
      <c r="M348" s="131"/>
      <c r="N348" s="131"/>
      <c r="O348" s="131"/>
      <c r="P348" s="131"/>
      <c r="Q348" s="131"/>
      <c r="R348" s="186"/>
      <c r="S348" s="186"/>
      <c r="T348" s="186"/>
      <c r="U348" s="132"/>
      <c r="V348" s="132"/>
      <c r="W348" s="132"/>
      <c r="X348" s="132"/>
      <c r="Y348" s="132"/>
      <c r="Z348" s="132"/>
      <c r="AA348" s="132"/>
      <c r="AB348" s="201"/>
      <c r="AC348" s="164"/>
      <c r="AD348" s="164"/>
      <c r="AE348" s="164"/>
      <c r="AF348" s="164"/>
      <c r="AG348" s="119"/>
      <c r="AH348" s="50" t="n">
        <f aca="false">SUM(D348:AG348)</f>
        <v>0</v>
      </c>
      <c r="AI348" s="120"/>
      <c r="AJ348" s="60" t="n">
        <f aca="false">SUM(J348:T348)*17.9+SUM(U348:AA348)*20.15</f>
        <v>0</v>
      </c>
    </row>
    <row r="349" customFormat="false" ht="14.25" hidden="false" customHeight="true" outlineLevel="0" collapsed="false">
      <c r="A349" s="117" t="n">
        <v>1060</v>
      </c>
      <c r="B349" s="117" t="s">
        <v>74</v>
      </c>
      <c r="C349" s="121" t="s">
        <v>25</v>
      </c>
      <c r="D349" s="119"/>
      <c r="E349" s="119"/>
      <c r="F349" s="119"/>
      <c r="G349" s="164"/>
      <c r="H349" s="164"/>
      <c r="I349" s="164"/>
      <c r="J349" s="186"/>
      <c r="K349" s="131"/>
      <c r="L349" s="131"/>
      <c r="M349" s="131"/>
      <c r="N349" s="131"/>
      <c r="O349" s="131"/>
      <c r="P349" s="131"/>
      <c r="Q349" s="131"/>
      <c r="R349" s="186"/>
      <c r="S349" s="186"/>
      <c r="T349" s="186"/>
      <c r="U349" s="132"/>
      <c r="V349" s="132"/>
      <c r="W349" s="132"/>
      <c r="X349" s="132"/>
      <c r="Y349" s="132"/>
      <c r="Z349" s="132"/>
      <c r="AA349" s="132"/>
      <c r="AB349" s="201"/>
      <c r="AC349" s="164"/>
      <c r="AD349" s="164"/>
      <c r="AE349" s="164"/>
      <c r="AF349" s="164"/>
      <c r="AG349" s="119"/>
      <c r="AH349" s="50" t="n">
        <f aca="false">SUM(D349:AG349)</f>
        <v>0</v>
      </c>
      <c r="AI349" s="120"/>
      <c r="AJ349" s="60" t="n">
        <f aca="false">SUM(J349:T349)*17.9+SUM(U349:AA349)*20.15</f>
        <v>0</v>
      </c>
    </row>
    <row r="350" customFormat="false" ht="14.25" hidden="false" customHeight="true" outlineLevel="0" collapsed="false">
      <c r="A350" s="117" t="n">
        <v>1060</v>
      </c>
      <c r="B350" s="117" t="s">
        <v>74</v>
      </c>
      <c r="C350" s="121" t="s">
        <v>30</v>
      </c>
      <c r="D350" s="119"/>
      <c r="E350" s="119"/>
      <c r="F350" s="119"/>
      <c r="G350" s="164"/>
      <c r="H350" s="164"/>
      <c r="I350" s="164"/>
      <c r="J350" s="186"/>
      <c r="K350" s="131"/>
      <c r="L350" s="131"/>
      <c r="M350" s="131"/>
      <c r="N350" s="131"/>
      <c r="O350" s="131"/>
      <c r="P350" s="131"/>
      <c r="Q350" s="131"/>
      <c r="R350" s="186"/>
      <c r="S350" s="186"/>
      <c r="T350" s="186"/>
      <c r="U350" s="132"/>
      <c r="V350" s="132"/>
      <c r="W350" s="132"/>
      <c r="X350" s="132"/>
      <c r="Y350" s="132"/>
      <c r="Z350" s="132"/>
      <c r="AA350" s="132"/>
      <c r="AB350" s="201"/>
      <c r="AC350" s="164"/>
      <c r="AD350" s="164"/>
      <c r="AE350" s="164"/>
      <c r="AF350" s="164"/>
      <c r="AG350" s="119"/>
      <c r="AH350" s="50" t="n">
        <f aca="false">SUM(D350:AG350)</f>
        <v>0</v>
      </c>
      <c r="AI350" s="120"/>
      <c r="AJ350" s="60" t="n">
        <f aca="false">SUM(J350:T350)*17.9+SUM(U350:AA350)*20.15</f>
        <v>0</v>
      </c>
    </row>
    <row r="351" customFormat="false" ht="14.25" hidden="false" customHeight="true" outlineLevel="0" collapsed="false">
      <c r="A351" s="117" t="n">
        <v>1060</v>
      </c>
      <c r="B351" s="117" t="s">
        <v>74</v>
      </c>
      <c r="C351" s="121" t="s">
        <v>31</v>
      </c>
      <c r="D351" s="119"/>
      <c r="E351" s="119"/>
      <c r="F351" s="119"/>
      <c r="G351" s="164"/>
      <c r="H351" s="164"/>
      <c r="I351" s="164"/>
      <c r="J351" s="186"/>
      <c r="K351" s="131"/>
      <c r="L351" s="131"/>
      <c r="M351" s="131"/>
      <c r="N351" s="131"/>
      <c r="O351" s="131"/>
      <c r="P351" s="131"/>
      <c r="Q351" s="131"/>
      <c r="R351" s="186"/>
      <c r="S351" s="186"/>
      <c r="T351" s="186"/>
      <c r="U351" s="132"/>
      <c r="V351" s="132"/>
      <c r="W351" s="132"/>
      <c r="X351" s="132"/>
      <c r="Y351" s="132"/>
      <c r="Z351" s="132"/>
      <c r="AA351" s="132"/>
      <c r="AB351" s="201"/>
      <c r="AC351" s="164"/>
      <c r="AD351" s="164"/>
      <c r="AE351" s="164"/>
      <c r="AF351" s="164"/>
      <c r="AG351" s="119"/>
      <c r="AH351" s="50" t="n">
        <f aca="false">SUM(D351:AG351)</f>
        <v>0</v>
      </c>
      <c r="AI351" s="120"/>
      <c r="AJ351" s="60" t="n">
        <f aca="false">SUM(J351:T351)*17.9+SUM(U351:AA351)*20.15</f>
        <v>0</v>
      </c>
    </row>
    <row r="352" customFormat="false" ht="14.25" hidden="false" customHeight="true" outlineLevel="0" collapsed="false">
      <c r="A352" s="117" t="n">
        <v>1060</v>
      </c>
      <c r="B352" s="117" t="s">
        <v>74</v>
      </c>
      <c r="C352" s="121" t="s">
        <v>76</v>
      </c>
      <c r="D352" s="119"/>
      <c r="E352" s="119"/>
      <c r="F352" s="119"/>
      <c r="G352" s="164"/>
      <c r="H352" s="164"/>
      <c r="I352" s="164"/>
      <c r="J352" s="186"/>
      <c r="K352" s="131"/>
      <c r="L352" s="131"/>
      <c r="M352" s="131"/>
      <c r="N352" s="131"/>
      <c r="O352" s="131"/>
      <c r="P352" s="131"/>
      <c r="Q352" s="131"/>
      <c r="R352" s="186"/>
      <c r="S352" s="186"/>
      <c r="T352" s="186"/>
      <c r="U352" s="132"/>
      <c r="V352" s="132"/>
      <c r="W352" s="132"/>
      <c r="X352" s="132"/>
      <c r="Y352" s="132"/>
      <c r="Z352" s="132"/>
      <c r="AA352" s="132"/>
      <c r="AB352" s="201"/>
      <c r="AC352" s="164"/>
      <c r="AD352" s="164"/>
      <c r="AE352" s="164"/>
      <c r="AF352" s="164"/>
      <c r="AG352" s="119"/>
      <c r="AH352" s="50" t="n">
        <f aca="false">SUM(D352:AG352)</f>
        <v>0</v>
      </c>
      <c r="AI352" s="120"/>
      <c r="AJ352" s="60" t="n">
        <f aca="false">SUM(J352:T352)*17.9+SUM(U352:AA352)*20.15</f>
        <v>0</v>
      </c>
    </row>
    <row r="353" customFormat="false" ht="14.25" hidden="false" customHeight="true" outlineLevel="0" collapsed="false">
      <c r="A353" s="117" t="n">
        <v>1060</v>
      </c>
      <c r="B353" s="117" t="s">
        <v>74</v>
      </c>
      <c r="C353" s="121" t="s">
        <v>62</v>
      </c>
      <c r="D353" s="119"/>
      <c r="E353" s="119"/>
      <c r="F353" s="119"/>
      <c r="G353" s="164"/>
      <c r="H353" s="164"/>
      <c r="I353" s="164"/>
      <c r="J353" s="186"/>
      <c r="K353" s="131"/>
      <c r="L353" s="131"/>
      <c r="M353" s="131"/>
      <c r="N353" s="131"/>
      <c r="O353" s="131"/>
      <c r="P353" s="131"/>
      <c r="Q353" s="131"/>
      <c r="R353" s="186"/>
      <c r="S353" s="186"/>
      <c r="T353" s="186"/>
      <c r="U353" s="132"/>
      <c r="V353" s="132"/>
      <c r="W353" s="132"/>
      <c r="X353" s="132"/>
      <c r="Y353" s="132"/>
      <c r="Z353" s="132"/>
      <c r="AA353" s="132"/>
      <c r="AB353" s="201"/>
      <c r="AC353" s="164"/>
      <c r="AD353" s="164"/>
      <c r="AE353" s="164"/>
      <c r="AF353" s="164"/>
      <c r="AG353" s="119"/>
      <c r="AH353" s="50" t="n">
        <f aca="false">SUM(D353:AG353)</f>
        <v>0</v>
      </c>
      <c r="AI353" s="120"/>
      <c r="AJ353" s="60" t="n">
        <f aca="false">SUM(J353:T353)*17.9+SUM(U353:AA353)*20.15</f>
        <v>0</v>
      </c>
    </row>
    <row r="354" customFormat="false" ht="14.25" hidden="false" customHeight="true" outlineLevel="0" collapsed="false">
      <c r="A354" s="117" t="n">
        <v>1060</v>
      </c>
      <c r="B354" s="117" t="s">
        <v>74</v>
      </c>
      <c r="C354" s="121" t="s">
        <v>67</v>
      </c>
      <c r="D354" s="119"/>
      <c r="E354" s="119"/>
      <c r="F354" s="119"/>
      <c r="G354" s="164"/>
      <c r="H354" s="164"/>
      <c r="I354" s="164"/>
      <c r="J354" s="186"/>
      <c r="K354" s="131"/>
      <c r="L354" s="131"/>
      <c r="M354" s="131"/>
      <c r="N354" s="131"/>
      <c r="O354" s="131"/>
      <c r="P354" s="131"/>
      <c r="Q354" s="131"/>
      <c r="R354" s="186"/>
      <c r="S354" s="186"/>
      <c r="T354" s="186"/>
      <c r="U354" s="132"/>
      <c r="V354" s="132"/>
      <c r="W354" s="132"/>
      <c r="X354" s="132"/>
      <c r="Y354" s="132"/>
      <c r="Z354" s="132"/>
      <c r="AA354" s="132"/>
      <c r="AB354" s="201"/>
      <c r="AC354" s="164"/>
      <c r="AD354" s="164"/>
      <c r="AE354" s="164"/>
      <c r="AF354" s="164"/>
      <c r="AG354" s="119"/>
      <c r="AH354" s="50" t="n">
        <f aca="false">SUM(D354:AG354)</f>
        <v>0</v>
      </c>
      <c r="AI354" s="120"/>
      <c r="AJ354" s="60" t="n">
        <f aca="false">SUM(J354:T354)*17.9+SUM(U354:AA354)*20.15</f>
        <v>0</v>
      </c>
    </row>
    <row r="355" customFormat="false" ht="14.25" hidden="false" customHeight="true" outlineLevel="0" collapsed="false">
      <c r="A355" s="117" t="n">
        <v>1060</v>
      </c>
      <c r="B355" s="117" t="s">
        <v>74</v>
      </c>
      <c r="C355" s="121" t="s">
        <v>69</v>
      </c>
      <c r="D355" s="119"/>
      <c r="E355" s="119"/>
      <c r="F355" s="119"/>
      <c r="G355" s="164"/>
      <c r="H355" s="164"/>
      <c r="I355" s="164"/>
      <c r="J355" s="186"/>
      <c r="K355" s="131"/>
      <c r="L355" s="131"/>
      <c r="M355" s="131"/>
      <c r="N355" s="131"/>
      <c r="O355" s="131"/>
      <c r="P355" s="131"/>
      <c r="Q355" s="131"/>
      <c r="R355" s="186"/>
      <c r="S355" s="186"/>
      <c r="T355" s="186"/>
      <c r="U355" s="132"/>
      <c r="V355" s="132"/>
      <c r="W355" s="132"/>
      <c r="X355" s="132"/>
      <c r="Y355" s="132"/>
      <c r="Z355" s="132"/>
      <c r="AA355" s="132"/>
      <c r="AB355" s="201"/>
      <c r="AC355" s="164"/>
      <c r="AD355" s="164"/>
      <c r="AE355" s="164"/>
      <c r="AF355" s="164"/>
      <c r="AG355" s="119"/>
      <c r="AH355" s="50" t="n">
        <f aca="false">SUM(D355:AG355)</f>
        <v>0</v>
      </c>
      <c r="AI355" s="120"/>
      <c r="AJ355" s="60" t="n">
        <f aca="false">SUM(J355:T355)*17.9+SUM(U355:AA355)*20.15</f>
        <v>0</v>
      </c>
    </row>
    <row r="356" customFormat="false" ht="14.25" hidden="false" customHeight="true" outlineLevel="0" collapsed="false">
      <c r="A356" s="117" t="n">
        <v>1060</v>
      </c>
      <c r="B356" s="117" t="s">
        <v>74</v>
      </c>
      <c r="C356" s="121" t="s">
        <v>79</v>
      </c>
      <c r="D356" s="119"/>
      <c r="E356" s="119"/>
      <c r="F356" s="119"/>
      <c r="G356" s="164"/>
      <c r="H356" s="164"/>
      <c r="I356" s="164"/>
      <c r="J356" s="186"/>
      <c r="K356" s="131"/>
      <c r="L356" s="131"/>
      <c r="M356" s="131"/>
      <c r="N356" s="131"/>
      <c r="O356" s="131"/>
      <c r="P356" s="131"/>
      <c r="Q356" s="131"/>
      <c r="R356" s="186"/>
      <c r="S356" s="186"/>
      <c r="T356" s="186"/>
      <c r="U356" s="132"/>
      <c r="V356" s="132"/>
      <c r="W356" s="132"/>
      <c r="X356" s="132"/>
      <c r="Y356" s="132"/>
      <c r="Z356" s="132"/>
      <c r="AA356" s="132"/>
      <c r="AB356" s="201"/>
      <c r="AC356" s="164"/>
      <c r="AD356" s="164"/>
      <c r="AE356" s="164"/>
      <c r="AF356" s="164"/>
      <c r="AG356" s="119"/>
      <c r="AH356" s="50" t="n">
        <f aca="false">SUM(D356:AG356)</f>
        <v>0</v>
      </c>
      <c r="AI356" s="120"/>
      <c r="AJ356" s="60" t="n">
        <f aca="false">SUM(J356:T356)*17.9+SUM(U356:AA356)*20.15</f>
        <v>0</v>
      </c>
    </row>
    <row r="357" customFormat="false" ht="14.25" hidden="false" customHeight="true" outlineLevel="0" collapsed="false">
      <c r="A357" s="117" t="n">
        <v>1060</v>
      </c>
      <c r="B357" s="117" t="s">
        <v>74</v>
      </c>
      <c r="C357" s="121" t="s">
        <v>80</v>
      </c>
      <c r="D357" s="119"/>
      <c r="E357" s="119"/>
      <c r="F357" s="119"/>
      <c r="G357" s="164"/>
      <c r="H357" s="164"/>
      <c r="I357" s="164"/>
      <c r="J357" s="186"/>
      <c r="K357" s="131"/>
      <c r="L357" s="131"/>
      <c r="M357" s="131"/>
      <c r="N357" s="131"/>
      <c r="O357" s="131"/>
      <c r="P357" s="131"/>
      <c r="Q357" s="131"/>
      <c r="R357" s="186"/>
      <c r="S357" s="186"/>
      <c r="T357" s="186"/>
      <c r="U357" s="132"/>
      <c r="V357" s="132"/>
      <c r="W357" s="132"/>
      <c r="X357" s="132"/>
      <c r="Y357" s="132"/>
      <c r="Z357" s="132"/>
      <c r="AA357" s="132"/>
      <c r="AB357" s="201"/>
      <c r="AC357" s="164"/>
      <c r="AD357" s="164"/>
      <c r="AE357" s="164"/>
      <c r="AF357" s="164"/>
      <c r="AG357" s="119"/>
      <c r="AH357" s="50" t="n">
        <f aca="false">SUM(D357:AG357)</f>
        <v>0</v>
      </c>
      <c r="AI357" s="120"/>
      <c r="AJ357" s="60" t="n">
        <f aca="false">SUM(J357:T357)*17.9+SUM(U357:AA357)*20.15</f>
        <v>0</v>
      </c>
    </row>
    <row r="358" customFormat="false" ht="14.25" hidden="false" customHeight="true" outlineLevel="0" collapsed="false">
      <c r="A358" s="117" t="n">
        <v>1060</v>
      </c>
      <c r="B358" s="117" t="s">
        <v>74</v>
      </c>
      <c r="C358" s="121" t="s">
        <v>37</v>
      </c>
      <c r="D358" s="119"/>
      <c r="E358" s="119"/>
      <c r="F358" s="119"/>
      <c r="G358" s="164"/>
      <c r="H358" s="164"/>
      <c r="I358" s="164"/>
      <c r="J358" s="186"/>
      <c r="K358" s="131"/>
      <c r="L358" s="131"/>
      <c r="M358" s="131"/>
      <c r="N358" s="131"/>
      <c r="O358" s="131"/>
      <c r="P358" s="131"/>
      <c r="Q358" s="131"/>
      <c r="R358" s="186"/>
      <c r="S358" s="186"/>
      <c r="T358" s="186"/>
      <c r="U358" s="132"/>
      <c r="V358" s="132"/>
      <c r="W358" s="132"/>
      <c r="X358" s="132"/>
      <c r="Y358" s="132"/>
      <c r="Z358" s="132"/>
      <c r="AA358" s="132"/>
      <c r="AB358" s="201"/>
      <c r="AC358" s="164"/>
      <c r="AD358" s="164"/>
      <c r="AE358" s="164"/>
      <c r="AF358" s="164"/>
      <c r="AG358" s="119"/>
      <c r="AH358" s="50" t="n">
        <f aca="false">SUM(D358:AG358)</f>
        <v>0</v>
      </c>
      <c r="AI358" s="120"/>
      <c r="AJ358" s="60" t="n">
        <f aca="false">SUM(J358:T358)*17.9+SUM(U358:AA358)*20.15</f>
        <v>0</v>
      </c>
    </row>
    <row r="359" customFormat="false" ht="14.25" hidden="false" customHeight="true" outlineLevel="0" collapsed="false">
      <c r="A359" s="117" t="n">
        <v>1060</v>
      </c>
      <c r="B359" s="117" t="s">
        <v>74</v>
      </c>
      <c r="C359" s="121" t="s">
        <v>81</v>
      </c>
      <c r="D359" s="119"/>
      <c r="E359" s="119"/>
      <c r="F359" s="119"/>
      <c r="G359" s="164"/>
      <c r="H359" s="164"/>
      <c r="I359" s="164"/>
      <c r="J359" s="186"/>
      <c r="K359" s="131"/>
      <c r="L359" s="131"/>
      <c r="M359" s="131"/>
      <c r="N359" s="131"/>
      <c r="O359" s="131"/>
      <c r="P359" s="131"/>
      <c r="Q359" s="131"/>
      <c r="R359" s="186"/>
      <c r="S359" s="186"/>
      <c r="T359" s="186"/>
      <c r="U359" s="132"/>
      <c r="V359" s="132"/>
      <c r="W359" s="132"/>
      <c r="X359" s="132"/>
      <c r="Y359" s="132"/>
      <c r="Z359" s="132"/>
      <c r="AA359" s="132"/>
      <c r="AB359" s="201"/>
      <c r="AC359" s="164"/>
      <c r="AD359" s="164"/>
      <c r="AE359" s="164"/>
      <c r="AF359" s="164"/>
      <c r="AG359" s="119"/>
      <c r="AH359" s="50" t="n">
        <f aca="false">SUM(D359:AG359)</f>
        <v>0</v>
      </c>
      <c r="AI359" s="120"/>
      <c r="AJ359" s="60" t="n">
        <f aca="false">SUM(J359:T359)*17.9+SUM(U359:AA359)*20.15</f>
        <v>0</v>
      </c>
    </row>
    <row r="360" customFormat="false" ht="14.25" hidden="false" customHeight="true" outlineLevel="0" collapsed="false">
      <c r="A360" s="117" t="n">
        <v>1060</v>
      </c>
      <c r="B360" s="117" t="s">
        <v>74</v>
      </c>
      <c r="C360" s="121" t="s">
        <v>85</v>
      </c>
      <c r="D360" s="119"/>
      <c r="E360" s="119"/>
      <c r="F360" s="119"/>
      <c r="G360" s="164"/>
      <c r="H360" s="164"/>
      <c r="I360" s="164"/>
      <c r="J360" s="186"/>
      <c r="K360" s="131"/>
      <c r="L360" s="131"/>
      <c r="M360" s="131"/>
      <c r="N360" s="131"/>
      <c r="O360" s="131"/>
      <c r="P360" s="131"/>
      <c r="Q360" s="131"/>
      <c r="R360" s="186"/>
      <c r="S360" s="186"/>
      <c r="T360" s="186"/>
      <c r="U360" s="132"/>
      <c r="V360" s="132"/>
      <c r="W360" s="132"/>
      <c r="X360" s="132"/>
      <c r="Y360" s="132"/>
      <c r="Z360" s="132"/>
      <c r="AA360" s="132"/>
      <c r="AB360" s="201"/>
      <c r="AC360" s="164"/>
      <c r="AD360" s="164"/>
      <c r="AE360" s="164"/>
      <c r="AF360" s="164"/>
      <c r="AG360" s="119"/>
      <c r="AH360" s="50" t="n">
        <f aca="false">SUM(D360:AG360)</f>
        <v>0</v>
      </c>
      <c r="AI360" s="120"/>
      <c r="AJ360" s="60" t="n">
        <f aca="false">SUM(J360:T360)*17.9+SUM(U360:AA360)*20.15</f>
        <v>0</v>
      </c>
    </row>
    <row r="361" customFormat="false" ht="14.25" hidden="false" customHeight="true" outlineLevel="0" collapsed="false">
      <c r="A361" s="117" t="n">
        <v>1060</v>
      </c>
      <c r="B361" s="117" t="s">
        <v>74</v>
      </c>
      <c r="C361" s="121" t="s">
        <v>87</v>
      </c>
      <c r="D361" s="119"/>
      <c r="E361" s="119"/>
      <c r="F361" s="119"/>
      <c r="G361" s="164"/>
      <c r="H361" s="164"/>
      <c r="I361" s="164"/>
      <c r="J361" s="186"/>
      <c r="K361" s="131"/>
      <c r="L361" s="131"/>
      <c r="M361" s="131"/>
      <c r="N361" s="131"/>
      <c r="O361" s="131"/>
      <c r="P361" s="131"/>
      <c r="Q361" s="131"/>
      <c r="R361" s="186"/>
      <c r="S361" s="186"/>
      <c r="T361" s="186"/>
      <c r="U361" s="132"/>
      <c r="V361" s="132"/>
      <c r="W361" s="132"/>
      <c r="X361" s="132"/>
      <c r="Y361" s="132"/>
      <c r="Z361" s="132"/>
      <c r="AA361" s="132"/>
      <c r="AB361" s="201"/>
      <c r="AC361" s="164"/>
      <c r="AD361" s="164"/>
      <c r="AE361" s="164"/>
      <c r="AF361" s="164"/>
      <c r="AG361" s="119"/>
      <c r="AH361" s="50" t="n">
        <f aca="false">SUM(D361:AG361)</f>
        <v>0</v>
      </c>
      <c r="AI361" s="120"/>
      <c r="AJ361" s="60" t="n">
        <f aca="false">SUM(J361:T361)*17.9+SUM(U361:AA361)*20.15</f>
        <v>0</v>
      </c>
    </row>
    <row r="362" customFormat="false" ht="14.25" hidden="false" customHeight="true" outlineLevel="0" collapsed="false">
      <c r="A362" s="117" t="n">
        <v>1060</v>
      </c>
      <c r="B362" s="117" t="s">
        <v>74</v>
      </c>
      <c r="C362" s="122" t="s">
        <v>134</v>
      </c>
      <c r="D362" s="119"/>
      <c r="E362" s="119"/>
      <c r="F362" s="119"/>
      <c r="G362" s="164"/>
      <c r="H362" s="164"/>
      <c r="I362" s="164"/>
      <c r="J362" s="186"/>
      <c r="K362" s="131"/>
      <c r="L362" s="131"/>
      <c r="M362" s="131"/>
      <c r="N362" s="131"/>
      <c r="O362" s="131"/>
      <c r="P362" s="131"/>
      <c r="Q362" s="131"/>
      <c r="R362" s="186"/>
      <c r="S362" s="186"/>
      <c r="T362" s="186"/>
      <c r="U362" s="132"/>
      <c r="V362" s="132"/>
      <c r="W362" s="132"/>
      <c r="X362" s="132"/>
      <c r="Y362" s="132"/>
      <c r="Z362" s="132"/>
      <c r="AA362" s="132"/>
      <c r="AB362" s="202"/>
      <c r="AC362" s="164"/>
      <c r="AD362" s="164"/>
      <c r="AE362" s="164"/>
      <c r="AF362" s="164"/>
      <c r="AG362" s="119"/>
      <c r="AH362" s="50" t="n">
        <f aca="false">SUM(D362:AG362)</f>
        <v>0</v>
      </c>
      <c r="AI362" s="120"/>
      <c r="AJ362" s="60" t="n">
        <f aca="false">SUM(J362:T362)*17.9+SUM(U362:AA362)*20.15</f>
        <v>0</v>
      </c>
    </row>
    <row r="363" customFormat="false" ht="14.25" hidden="false" customHeight="true" outlineLevel="0" collapsed="false">
      <c r="A363" s="117"/>
      <c r="B363" s="117"/>
      <c r="C363" s="95" t="s">
        <v>55</v>
      </c>
      <c r="D363" s="119"/>
      <c r="E363" s="119"/>
      <c r="F363" s="119"/>
      <c r="G363" s="164"/>
      <c r="H363" s="164"/>
      <c r="I363" s="164"/>
      <c r="J363" s="48" t="n">
        <f aca="false">SUM(J348:J362)</f>
        <v>0</v>
      </c>
      <c r="K363" s="48" t="n">
        <f aca="false">SUM(K348:K362)</f>
        <v>0</v>
      </c>
      <c r="L363" s="48" t="n">
        <f aca="false">SUM(L348:L362)</f>
        <v>0</v>
      </c>
      <c r="M363" s="48" t="n">
        <f aca="false">SUM(M348:M362)</f>
        <v>0</v>
      </c>
      <c r="N363" s="48" t="n">
        <f aca="false">SUM(N348:N362)</f>
        <v>0</v>
      </c>
      <c r="O363" s="48" t="n">
        <f aca="false">SUM(O348:O362)</f>
        <v>0</v>
      </c>
      <c r="P363" s="48" t="n">
        <f aca="false">SUM(P348:P362)</f>
        <v>0</v>
      </c>
      <c r="Q363" s="48" t="n">
        <f aca="false">SUM(Q348:Q362)</f>
        <v>0</v>
      </c>
      <c r="R363" s="48" t="n">
        <f aca="false">SUM(R348:R362)</f>
        <v>0</v>
      </c>
      <c r="S363" s="48" t="n">
        <f aca="false">SUM(S348:S362)</f>
        <v>0</v>
      </c>
      <c r="T363" s="48" t="n">
        <f aca="false">SUM(T348:T362)</f>
        <v>0</v>
      </c>
      <c r="U363" s="48" t="n">
        <f aca="false">SUM(U348:U362)</f>
        <v>0</v>
      </c>
      <c r="V363" s="48" t="n">
        <f aca="false">SUM(V348:V362)</f>
        <v>0</v>
      </c>
      <c r="W363" s="48" t="n">
        <f aca="false">SUM(W348:W362)</f>
        <v>0</v>
      </c>
      <c r="X363" s="48" t="n">
        <f aca="false">SUM(X348:X362)</f>
        <v>0</v>
      </c>
      <c r="Y363" s="48" t="n">
        <f aca="false">SUM(Y348:Y362)</f>
        <v>0</v>
      </c>
      <c r="Z363" s="48" t="n">
        <f aca="false">SUM(Z348:Z362)</f>
        <v>0</v>
      </c>
      <c r="AA363" s="48" t="n">
        <f aca="false">SUM(AA348:AA362)</f>
        <v>0</v>
      </c>
      <c r="AB363" s="48" t="n">
        <f aca="false">SUM(AB348:AB362)</f>
        <v>0</v>
      </c>
      <c r="AC363" s="48" t="n">
        <f aca="false">SUM(AC348:AC362)</f>
        <v>0</v>
      </c>
      <c r="AD363" s="48" t="n">
        <f aca="false">SUM(AD348:AD362)</f>
        <v>0</v>
      </c>
      <c r="AE363" s="48" t="n">
        <f aca="false">SUM(AE348:AE362)</f>
        <v>0</v>
      </c>
      <c r="AF363" s="48" t="n">
        <f aca="false">SUM(AF348:AF362)</f>
        <v>0</v>
      </c>
      <c r="AG363" s="119"/>
      <c r="AH363" s="50" t="n">
        <f aca="false">SUM(D363:AG363)</f>
        <v>0</v>
      </c>
      <c r="AI363" s="120"/>
      <c r="AJ363" s="156" t="n">
        <f aca="false">SUM(AJ324:AJ344)</f>
        <v>0</v>
      </c>
    </row>
    <row r="364" customFormat="false" ht="14.25" hidden="false" customHeight="true" outlineLevel="0" collapsed="false">
      <c r="A364" s="28" t="s">
        <v>15</v>
      </c>
      <c r="B364" s="28" t="s">
        <v>16</v>
      </c>
      <c r="C364" s="28" t="s">
        <v>17</v>
      </c>
      <c r="D364" s="157" t="n">
        <v>18</v>
      </c>
      <c r="E364" s="158" t="n">
        <v>19</v>
      </c>
      <c r="F364" s="158" t="n">
        <v>20</v>
      </c>
      <c r="G364" s="158" t="n">
        <v>21</v>
      </c>
      <c r="H364" s="158" t="n">
        <v>22</v>
      </c>
      <c r="I364" s="158" t="n">
        <v>23</v>
      </c>
      <c r="J364" s="158" t="n">
        <v>24</v>
      </c>
      <c r="K364" s="158" t="n">
        <v>25</v>
      </c>
      <c r="L364" s="158" t="n">
        <v>26</v>
      </c>
      <c r="M364" s="158" t="n">
        <v>27</v>
      </c>
      <c r="N364" s="158" t="n">
        <v>28</v>
      </c>
      <c r="O364" s="158" t="n">
        <v>29</v>
      </c>
      <c r="P364" s="158" t="n">
        <v>30</v>
      </c>
      <c r="Q364" s="158" t="n">
        <v>31</v>
      </c>
      <c r="R364" s="158" t="n">
        <v>32</v>
      </c>
      <c r="S364" s="158" t="n">
        <v>33</v>
      </c>
      <c r="T364" s="158" t="n">
        <v>34</v>
      </c>
      <c r="U364" s="158" t="n">
        <v>35</v>
      </c>
      <c r="V364" s="158" t="n">
        <v>36</v>
      </c>
      <c r="W364" s="158" t="n">
        <v>37</v>
      </c>
      <c r="X364" s="158" t="n">
        <v>38</v>
      </c>
      <c r="Y364" s="158" t="n">
        <v>39</v>
      </c>
      <c r="Z364" s="158" t="n">
        <v>40</v>
      </c>
      <c r="AA364" s="158" t="n">
        <v>41</v>
      </c>
      <c r="AB364" s="158" t="n">
        <v>42</v>
      </c>
      <c r="AC364" s="158" t="n">
        <v>43</v>
      </c>
      <c r="AD364" s="158" t="n">
        <v>44</v>
      </c>
      <c r="AE364" s="158" t="n">
        <v>45</v>
      </c>
      <c r="AF364" s="158" t="n">
        <v>46</v>
      </c>
      <c r="AG364" s="158" t="n">
        <v>47</v>
      </c>
      <c r="AH364" s="30" t="s">
        <v>18</v>
      </c>
      <c r="AI364" s="30" t="s">
        <v>19</v>
      </c>
      <c r="AJ364" s="31" t="s">
        <v>20</v>
      </c>
    </row>
    <row r="365" customFormat="false" ht="14.25" hidden="false" customHeight="true" outlineLevel="0" collapsed="false">
      <c r="A365" s="126"/>
      <c r="B365" s="126"/>
      <c r="C365" s="70"/>
      <c r="D365" s="119"/>
      <c r="E365" s="119"/>
      <c r="F365" s="119"/>
      <c r="G365" s="164"/>
      <c r="H365" s="164"/>
      <c r="I365" s="164"/>
      <c r="J365" s="203"/>
      <c r="K365" s="204"/>
      <c r="L365" s="204"/>
      <c r="M365" s="204"/>
      <c r="N365" s="204"/>
      <c r="O365" s="204"/>
      <c r="P365" s="204"/>
      <c r="Q365" s="204"/>
      <c r="R365" s="205"/>
      <c r="S365" s="205"/>
      <c r="T365" s="204"/>
      <c r="U365" s="204"/>
      <c r="V365" s="204"/>
      <c r="W365" s="204"/>
      <c r="X365" s="204"/>
      <c r="Y365" s="204"/>
      <c r="Z365" s="204"/>
      <c r="AA365" s="204"/>
      <c r="AB365" s="203"/>
      <c r="AC365" s="203"/>
      <c r="AD365" s="203"/>
      <c r="AE365" s="203"/>
      <c r="AF365" s="203"/>
      <c r="AG365" s="119"/>
      <c r="AH365" s="50"/>
      <c r="AI365" s="120"/>
      <c r="AJ365" s="156"/>
    </row>
    <row r="366" customFormat="false" ht="14.25" hidden="false" customHeight="true" outlineLevel="0" collapsed="false">
      <c r="A366" s="126" t="n">
        <v>1072</v>
      </c>
      <c r="B366" s="126" t="s">
        <v>135</v>
      </c>
      <c r="C366" s="82"/>
      <c r="D366" s="119"/>
      <c r="E366" s="119"/>
      <c r="F366" s="119"/>
      <c r="G366" s="164"/>
      <c r="H366" s="164"/>
      <c r="I366" s="164"/>
      <c r="J366" s="204"/>
      <c r="K366" s="206"/>
      <c r="L366" s="206"/>
      <c r="M366" s="206"/>
      <c r="N366" s="207" t="n">
        <v>11</v>
      </c>
      <c r="O366" s="207"/>
      <c r="P366" s="208"/>
      <c r="Q366" s="208"/>
      <c r="R366" s="208"/>
      <c r="S366" s="208"/>
      <c r="T366" s="208"/>
      <c r="U366" s="206"/>
      <c r="V366" s="206"/>
      <c r="W366" s="206"/>
      <c r="X366" s="206"/>
      <c r="Y366" s="206"/>
      <c r="Z366" s="206"/>
      <c r="AA366" s="206"/>
      <c r="AB366" s="203"/>
      <c r="AC366" s="203"/>
      <c r="AD366" s="203"/>
      <c r="AE366" s="203"/>
      <c r="AF366" s="203"/>
      <c r="AG366" s="119"/>
      <c r="AH366" s="50"/>
      <c r="AI366" s="120"/>
      <c r="AJ366" s="60"/>
    </row>
    <row r="367" customFormat="false" ht="14.25" hidden="false" customHeight="true" outlineLevel="0" collapsed="false">
      <c r="A367" s="117"/>
      <c r="B367" s="117" t="s">
        <v>23</v>
      </c>
      <c r="C367" s="64" t="s">
        <v>24</v>
      </c>
      <c r="D367" s="119"/>
      <c r="E367" s="119"/>
      <c r="F367" s="119"/>
      <c r="G367" s="164"/>
      <c r="H367" s="164"/>
      <c r="I367" s="164"/>
      <c r="J367" s="204"/>
      <c r="K367" s="206"/>
      <c r="L367" s="206"/>
      <c r="M367" s="206"/>
      <c r="N367" s="208"/>
      <c r="O367" s="208"/>
      <c r="P367" s="208"/>
      <c r="Q367" s="208"/>
      <c r="R367" s="208"/>
      <c r="S367" s="208"/>
      <c r="T367" s="208"/>
      <c r="U367" s="206"/>
      <c r="V367" s="206"/>
      <c r="W367" s="206"/>
      <c r="X367" s="206"/>
      <c r="Y367" s="206"/>
      <c r="Z367" s="206"/>
      <c r="AA367" s="206"/>
      <c r="AB367" s="203"/>
      <c r="AC367" s="203"/>
      <c r="AD367" s="203"/>
      <c r="AE367" s="203"/>
      <c r="AF367" s="203"/>
      <c r="AG367" s="119"/>
      <c r="AH367" s="50" t="n">
        <f aca="false">SUM(K367:AA367)</f>
        <v>0</v>
      </c>
      <c r="AI367" s="120"/>
      <c r="AJ367" s="60" t="n">
        <f aca="false">SUM(J367:X367)*11</f>
        <v>0</v>
      </c>
    </row>
    <row r="368" customFormat="false" ht="14.25" hidden="false" customHeight="true" outlineLevel="0" collapsed="false">
      <c r="A368" s="117"/>
      <c r="B368" s="117" t="s">
        <v>23</v>
      </c>
      <c r="C368" s="64" t="s">
        <v>28</v>
      </c>
      <c r="D368" s="119"/>
      <c r="E368" s="119"/>
      <c r="F368" s="119"/>
      <c r="G368" s="164"/>
      <c r="H368" s="164"/>
      <c r="I368" s="164"/>
      <c r="J368" s="204"/>
      <c r="K368" s="206"/>
      <c r="L368" s="206"/>
      <c r="M368" s="206"/>
      <c r="N368" s="208"/>
      <c r="O368" s="208"/>
      <c r="P368" s="208"/>
      <c r="Q368" s="208"/>
      <c r="R368" s="208"/>
      <c r="S368" s="208"/>
      <c r="T368" s="208"/>
      <c r="U368" s="206"/>
      <c r="V368" s="206"/>
      <c r="W368" s="206"/>
      <c r="X368" s="206"/>
      <c r="Y368" s="206"/>
      <c r="Z368" s="206"/>
      <c r="AA368" s="206"/>
      <c r="AB368" s="203"/>
      <c r="AC368" s="203"/>
      <c r="AD368" s="203"/>
      <c r="AE368" s="203"/>
      <c r="AF368" s="203"/>
      <c r="AG368" s="119"/>
      <c r="AH368" s="50" t="n">
        <f aca="false">SUM(K368:AA368)</f>
        <v>0</v>
      </c>
      <c r="AI368" s="120"/>
      <c r="AJ368" s="60" t="n">
        <f aca="false">SUM(J368:X368)*11</f>
        <v>0</v>
      </c>
    </row>
    <row r="369" customFormat="false" ht="14.25" hidden="false" customHeight="true" outlineLevel="0" collapsed="false">
      <c r="A369" s="117" t="n">
        <v>1070</v>
      </c>
      <c r="B369" s="117" t="s">
        <v>23</v>
      </c>
      <c r="C369" s="82" t="s">
        <v>93</v>
      </c>
      <c r="D369" s="119"/>
      <c r="E369" s="119"/>
      <c r="F369" s="119"/>
      <c r="G369" s="164"/>
      <c r="H369" s="164"/>
      <c r="I369" s="164"/>
      <c r="J369" s="204"/>
      <c r="K369" s="206"/>
      <c r="L369" s="206"/>
      <c r="M369" s="206"/>
      <c r="N369" s="208"/>
      <c r="O369" s="208"/>
      <c r="P369" s="208"/>
      <c r="Q369" s="208"/>
      <c r="R369" s="208"/>
      <c r="S369" s="208"/>
      <c r="T369" s="208"/>
      <c r="U369" s="206"/>
      <c r="V369" s="206"/>
      <c r="W369" s="206"/>
      <c r="X369" s="206"/>
      <c r="Y369" s="206"/>
      <c r="Z369" s="206"/>
      <c r="AA369" s="206"/>
      <c r="AB369" s="203"/>
      <c r="AC369" s="203"/>
      <c r="AD369" s="203"/>
      <c r="AE369" s="203"/>
      <c r="AF369" s="203"/>
      <c r="AG369" s="119"/>
      <c r="AH369" s="50" t="n">
        <f aca="false">SUM(K369:AA369)</f>
        <v>0</v>
      </c>
      <c r="AI369" s="120"/>
      <c r="AJ369" s="60" t="n">
        <f aca="false">SUM(J369:X369)*11</f>
        <v>0</v>
      </c>
    </row>
    <row r="370" customFormat="false" ht="14.25" hidden="false" customHeight="true" outlineLevel="0" collapsed="false">
      <c r="A370" s="117" t="n">
        <v>1072</v>
      </c>
      <c r="B370" s="117" t="s">
        <v>23</v>
      </c>
      <c r="C370" s="209" t="s">
        <v>29</v>
      </c>
      <c r="D370" s="119"/>
      <c r="E370" s="119"/>
      <c r="F370" s="119"/>
      <c r="G370" s="164"/>
      <c r="H370" s="164"/>
      <c r="I370" s="164"/>
      <c r="J370" s="204"/>
      <c r="K370" s="206"/>
      <c r="L370" s="206"/>
      <c r="M370" s="206"/>
      <c r="N370" s="208"/>
      <c r="O370" s="208"/>
      <c r="P370" s="208"/>
      <c r="Q370" s="208"/>
      <c r="R370" s="208"/>
      <c r="S370" s="208"/>
      <c r="T370" s="208"/>
      <c r="U370" s="206"/>
      <c r="V370" s="206"/>
      <c r="W370" s="206"/>
      <c r="X370" s="206"/>
      <c r="Y370" s="206"/>
      <c r="Z370" s="206"/>
      <c r="AA370" s="206"/>
      <c r="AB370" s="203"/>
      <c r="AC370" s="203"/>
      <c r="AD370" s="203"/>
      <c r="AE370" s="203"/>
      <c r="AF370" s="203"/>
      <c r="AG370" s="119"/>
      <c r="AH370" s="50" t="n">
        <f aca="false">SUM(K370:AA370)</f>
        <v>0</v>
      </c>
      <c r="AI370" s="120"/>
      <c r="AJ370" s="60" t="n">
        <f aca="false">SUM(J370:X370)*11</f>
        <v>0</v>
      </c>
    </row>
    <row r="371" customFormat="false" ht="14.25" hidden="false" customHeight="true" outlineLevel="0" collapsed="false">
      <c r="A371" s="117" t="n">
        <v>1072</v>
      </c>
      <c r="B371" s="117" t="s">
        <v>23</v>
      </c>
      <c r="C371" s="95" t="s">
        <v>31</v>
      </c>
      <c r="D371" s="119"/>
      <c r="E371" s="119"/>
      <c r="F371" s="119"/>
      <c r="G371" s="164"/>
      <c r="H371" s="164"/>
      <c r="I371" s="164"/>
      <c r="J371" s="204"/>
      <c r="K371" s="206"/>
      <c r="L371" s="206"/>
      <c r="M371" s="206"/>
      <c r="N371" s="208"/>
      <c r="O371" s="208"/>
      <c r="P371" s="208"/>
      <c r="Q371" s="208"/>
      <c r="R371" s="208"/>
      <c r="S371" s="208"/>
      <c r="T371" s="208"/>
      <c r="U371" s="206"/>
      <c r="V371" s="206"/>
      <c r="W371" s="206"/>
      <c r="X371" s="206"/>
      <c r="Y371" s="206"/>
      <c r="Z371" s="206"/>
      <c r="AA371" s="206"/>
      <c r="AB371" s="203"/>
      <c r="AC371" s="203"/>
      <c r="AD371" s="203"/>
      <c r="AE371" s="203"/>
      <c r="AF371" s="203"/>
      <c r="AG371" s="119"/>
      <c r="AH371" s="50" t="n">
        <f aca="false">SUM(K371:AA371)</f>
        <v>0</v>
      </c>
      <c r="AI371" s="120"/>
      <c r="AJ371" s="60" t="n">
        <f aca="false">SUM(J371:X371)*11</f>
        <v>0</v>
      </c>
    </row>
    <row r="372" customFormat="false" ht="14.25" hidden="false" customHeight="true" outlineLevel="0" collapsed="false">
      <c r="A372" s="117" t="n">
        <v>1072</v>
      </c>
      <c r="B372" s="117" t="s">
        <v>23</v>
      </c>
      <c r="C372" s="82" t="s">
        <v>36</v>
      </c>
      <c r="D372" s="119"/>
      <c r="E372" s="119"/>
      <c r="F372" s="119"/>
      <c r="G372" s="164"/>
      <c r="H372" s="164"/>
      <c r="I372" s="164"/>
      <c r="J372" s="204"/>
      <c r="K372" s="206"/>
      <c r="L372" s="206"/>
      <c r="M372" s="206"/>
      <c r="N372" s="208"/>
      <c r="O372" s="208"/>
      <c r="P372" s="208"/>
      <c r="Q372" s="208"/>
      <c r="R372" s="208"/>
      <c r="S372" s="208"/>
      <c r="T372" s="208"/>
      <c r="U372" s="206"/>
      <c r="V372" s="206"/>
      <c r="W372" s="206"/>
      <c r="X372" s="206"/>
      <c r="Y372" s="206"/>
      <c r="Z372" s="206"/>
      <c r="AA372" s="206"/>
      <c r="AB372" s="203"/>
      <c r="AC372" s="203"/>
      <c r="AD372" s="203"/>
      <c r="AE372" s="203"/>
      <c r="AF372" s="203"/>
      <c r="AG372" s="119"/>
      <c r="AH372" s="50" t="n">
        <f aca="false">SUM(K372:AA372)</f>
        <v>0</v>
      </c>
      <c r="AI372" s="120"/>
      <c r="AJ372" s="60" t="n">
        <f aca="false">SUM(J372:X372)*11</f>
        <v>0</v>
      </c>
    </row>
    <row r="373" customFormat="false" ht="14.25" hidden="false" customHeight="true" outlineLevel="0" collapsed="false">
      <c r="A373" s="117" t="n">
        <v>1072</v>
      </c>
      <c r="B373" s="117" t="s">
        <v>23</v>
      </c>
      <c r="C373" s="82" t="s">
        <v>84</v>
      </c>
      <c r="D373" s="119"/>
      <c r="E373" s="119"/>
      <c r="F373" s="119"/>
      <c r="G373" s="164"/>
      <c r="H373" s="164"/>
      <c r="I373" s="164"/>
      <c r="J373" s="203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3"/>
      <c r="AC373" s="203"/>
      <c r="AD373" s="203"/>
      <c r="AE373" s="203"/>
      <c r="AF373" s="203"/>
      <c r="AG373" s="119"/>
      <c r="AH373" s="50" t="n">
        <f aca="false">SUM(K373:AA373)</f>
        <v>0</v>
      </c>
      <c r="AI373" s="120"/>
      <c r="AJ373" s="60" t="n">
        <f aca="false">SUM(J373:X373)*11</f>
        <v>0</v>
      </c>
    </row>
    <row r="374" customFormat="false" ht="14.25" hidden="false" customHeight="true" outlineLevel="0" collapsed="false">
      <c r="A374" s="28" t="s">
        <v>15</v>
      </c>
      <c r="B374" s="28" t="s">
        <v>16</v>
      </c>
      <c r="C374" s="28" t="s">
        <v>17</v>
      </c>
      <c r="D374" s="157" t="n">
        <v>18</v>
      </c>
      <c r="E374" s="158" t="n">
        <v>19</v>
      </c>
      <c r="F374" s="158" t="n">
        <v>20</v>
      </c>
      <c r="G374" s="158" t="n">
        <v>21</v>
      </c>
      <c r="H374" s="158" t="n">
        <v>22</v>
      </c>
      <c r="I374" s="158" t="n">
        <v>23</v>
      </c>
      <c r="J374" s="158" t="n">
        <v>24</v>
      </c>
      <c r="K374" s="158" t="n">
        <v>25</v>
      </c>
      <c r="L374" s="158" t="n">
        <v>26</v>
      </c>
      <c r="M374" s="158" t="n">
        <v>27</v>
      </c>
      <c r="N374" s="158" t="n">
        <v>28</v>
      </c>
      <c r="O374" s="158" t="n">
        <v>29</v>
      </c>
      <c r="P374" s="158" t="n">
        <v>30</v>
      </c>
      <c r="Q374" s="158" t="n">
        <v>31</v>
      </c>
      <c r="R374" s="158" t="n">
        <v>32</v>
      </c>
      <c r="S374" s="158" t="n">
        <v>33</v>
      </c>
      <c r="T374" s="158" t="n">
        <v>34</v>
      </c>
      <c r="U374" s="158" t="n">
        <v>35</v>
      </c>
      <c r="V374" s="158" t="n">
        <v>36</v>
      </c>
      <c r="W374" s="158" t="n">
        <v>37</v>
      </c>
      <c r="X374" s="158" t="n">
        <v>38</v>
      </c>
      <c r="Y374" s="158" t="n">
        <v>39</v>
      </c>
      <c r="Z374" s="158" t="n">
        <v>40</v>
      </c>
      <c r="AA374" s="158" t="n">
        <v>41</v>
      </c>
      <c r="AB374" s="158" t="n">
        <v>42</v>
      </c>
      <c r="AC374" s="158" t="n">
        <v>43</v>
      </c>
      <c r="AD374" s="158" t="n">
        <v>44</v>
      </c>
      <c r="AE374" s="158" t="n">
        <v>45</v>
      </c>
      <c r="AF374" s="158" t="n">
        <v>46</v>
      </c>
      <c r="AG374" s="158" t="n">
        <v>47</v>
      </c>
      <c r="AH374" s="30" t="s">
        <v>18</v>
      </c>
      <c r="AI374" s="30" t="s">
        <v>19</v>
      </c>
      <c r="AJ374" s="31" t="s">
        <v>20</v>
      </c>
    </row>
    <row r="375" customFormat="false" ht="14.25" hidden="false" customHeight="true" outlineLevel="0" collapsed="false">
      <c r="A375" s="126" t="n">
        <v>1075</v>
      </c>
      <c r="B375" s="126" t="s">
        <v>132</v>
      </c>
      <c r="C375" s="187" t="s">
        <v>136</v>
      </c>
      <c r="D375" s="119"/>
      <c r="E375" s="119"/>
      <c r="F375" s="119"/>
      <c r="G375" s="164"/>
      <c r="H375" s="188"/>
      <c r="I375" s="188"/>
      <c r="J375" s="210"/>
      <c r="K375" s="208"/>
      <c r="L375" s="208"/>
      <c r="M375" s="207" t="n">
        <v>12.5</v>
      </c>
      <c r="N375" s="207"/>
      <c r="O375" s="208"/>
      <c r="P375" s="208"/>
      <c r="Q375" s="208"/>
      <c r="R375" s="208"/>
      <c r="S375" s="208"/>
      <c r="T375" s="208"/>
      <c r="U375" s="206"/>
      <c r="V375" s="206"/>
      <c r="W375" s="206"/>
      <c r="X375" s="206"/>
      <c r="Y375" s="206"/>
      <c r="Z375" s="206"/>
      <c r="AA375" s="206"/>
      <c r="AB375" s="203"/>
      <c r="AC375" s="203"/>
      <c r="AD375" s="203"/>
      <c r="AE375" s="203"/>
      <c r="AF375" s="203"/>
      <c r="AG375" s="119"/>
      <c r="AH375" s="50"/>
      <c r="AI375" s="120"/>
      <c r="AJ375" s="60"/>
    </row>
    <row r="376" customFormat="false" ht="14.25" hidden="false" customHeight="true" outlineLevel="0" collapsed="false">
      <c r="A376" s="117"/>
      <c r="B376" s="117" t="s">
        <v>23</v>
      </c>
      <c r="C376" s="64" t="s">
        <v>28</v>
      </c>
      <c r="D376" s="119"/>
      <c r="E376" s="119"/>
      <c r="F376" s="119"/>
      <c r="G376" s="164"/>
      <c r="H376" s="188"/>
      <c r="I376" s="188"/>
      <c r="J376" s="210"/>
      <c r="K376" s="208"/>
      <c r="L376" s="208"/>
      <c r="M376" s="208"/>
      <c r="N376" s="208"/>
      <c r="O376" s="208"/>
      <c r="P376" s="208"/>
      <c r="Q376" s="208"/>
      <c r="R376" s="208"/>
      <c r="S376" s="208"/>
      <c r="T376" s="208"/>
      <c r="U376" s="206"/>
      <c r="V376" s="206"/>
      <c r="W376" s="206"/>
      <c r="X376" s="206"/>
      <c r="Y376" s="206"/>
      <c r="Z376" s="206"/>
      <c r="AA376" s="206"/>
      <c r="AB376" s="203"/>
      <c r="AC376" s="203"/>
      <c r="AD376" s="203"/>
      <c r="AE376" s="203"/>
      <c r="AF376" s="203"/>
      <c r="AG376" s="119"/>
      <c r="AH376" s="50" t="n">
        <f aca="false">SUM(K376:AA376)</f>
        <v>0</v>
      </c>
      <c r="AI376" s="120"/>
      <c r="AJ376" s="60" t="n">
        <f aca="false">SUM(H376:T376)*12.5</f>
        <v>0</v>
      </c>
    </row>
    <row r="377" customFormat="false" ht="14.25" hidden="false" customHeight="true" outlineLevel="0" collapsed="false">
      <c r="A377" s="117"/>
      <c r="B377" s="117" t="s">
        <v>23</v>
      </c>
      <c r="C377" s="97" t="s">
        <v>137</v>
      </c>
      <c r="D377" s="119"/>
      <c r="E377" s="119"/>
      <c r="F377" s="119"/>
      <c r="G377" s="164"/>
      <c r="H377" s="188"/>
      <c r="I377" s="188"/>
      <c r="J377" s="210"/>
      <c r="K377" s="208"/>
      <c r="L377" s="208"/>
      <c r="M377" s="208"/>
      <c r="N377" s="208"/>
      <c r="O377" s="208"/>
      <c r="P377" s="208"/>
      <c r="Q377" s="208"/>
      <c r="R377" s="208"/>
      <c r="S377" s="208"/>
      <c r="T377" s="208"/>
      <c r="U377" s="206"/>
      <c r="V377" s="206"/>
      <c r="W377" s="206"/>
      <c r="X377" s="206"/>
      <c r="Y377" s="206"/>
      <c r="Z377" s="206"/>
      <c r="AA377" s="206"/>
      <c r="AB377" s="203"/>
      <c r="AC377" s="203"/>
      <c r="AD377" s="203"/>
      <c r="AE377" s="203"/>
      <c r="AF377" s="203"/>
      <c r="AG377" s="119"/>
      <c r="AH377" s="50" t="n">
        <f aca="false">SUM(K377:AA377)</f>
        <v>0</v>
      </c>
      <c r="AI377" s="120"/>
      <c r="AJ377" s="60" t="n">
        <f aca="false">SUM(H377:T377)*12.5</f>
        <v>0</v>
      </c>
    </row>
    <row r="378" customFormat="false" ht="14.25" hidden="false" customHeight="true" outlineLevel="0" collapsed="false">
      <c r="A378" s="117" t="n">
        <v>1075</v>
      </c>
      <c r="B378" s="117" t="s">
        <v>23</v>
      </c>
      <c r="C378" s="64" t="s">
        <v>29</v>
      </c>
      <c r="D378" s="119"/>
      <c r="E378" s="119"/>
      <c r="F378" s="119"/>
      <c r="G378" s="164"/>
      <c r="H378" s="188"/>
      <c r="I378" s="188"/>
      <c r="J378" s="210"/>
      <c r="K378" s="211"/>
      <c r="L378" s="211"/>
      <c r="M378" s="211"/>
      <c r="N378" s="211"/>
      <c r="O378" s="211"/>
      <c r="P378" s="211"/>
      <c r="Q378" s="211"/>
      <c r="R378" s="212"/>
      <c r="S378" s="212"/>
      <c r="T378" s="211"/>
      <c r="U378" s="213"/>
      <c r="V378" s="213"/>
      <c r="W378" s="213"/>
      <c r="X378" s="213"/>
      <c r="Y378" s="213"/>
      <c r="Z378" s="213"/>
      <c r="AA378" s="213"/>
      <c r="AB378" s="203"/>
      <c r="AC378" s="203"/>
      <c r="AD378" s="203"/>
      <c r="AE378" s="203"/>
      <c r="AF378" s="203"/>
      <c r="AG378" s="119"/>
      <c r="AH378" s="50" t="n">
        <f aca="false">SUM(K378:AA378)</f>
        <v>0</v>
      </c>
      <c r="AI378" s="120"/>
      <c r="AJ378" s="60" t="n">
        <f aca="false">SUM(H378:T378)*12.5</f>
        <v>0</v>
      </c>
    </row>
    <row r="379" customFormat="false" ht="14.25" hidden="false" customHeight="true" outlineLevel="0" collapsed="false">
      <c r="A379" s="117" t="n">
        <v>1075</v>
      </c>
      <c r="B379" s="117" t="s">
        <v>23</v>
      </c>
      <c r="C379" s="64" t="s">
        <v>36</v>
      </c>
      <c r="D379" s="119"/>
      <c r="E379" s="119"/>
      <c r="F379" s="119"/>
      <c r="G379" s="164"/>
      <c r="H379" s="188"/>
      <c r="I379" s="188"/>
      <c r="J379" s="210"/>
      <c r="K379" s="208"/>
      <c r="L379" s="208"/>
      <c r="M379" s="208"/>
      <c r="N379" s="208"/>
      <c r="O379" s="208"/>
      <c r="P379" s="208"/>
      <c r="Q379" s="208"/>
      <c r="R379" s="208"/>
      <c r="S379" s="208"/>
      <c r="T379" s="208"/>
      <c r="U379" s="206"/>
      <c r="V379" s="206"/>
      <c r="W379" s="206"/>
      <c r="X379" s="206"/>
      <c r="Y379" s="206"/>
      <c r="Z379" s="206"/>
      <c r="AA379" s="206"/>
      <c r="AB379" s="203"/>
      <c r="AC379" s="203"/>
      <c r="AD379" s="203"/>
      <c r="AE379" s="203"/>
      <c r="AF379" s="203"/>
      <c r="AG379" s="119"/>
      <c r="AH379" s="50" t="n">
        <f aca="false">SUM(K379:AA379)</f>
        <v>0</v>
      </c>
      <c r="AI379" s="120"/>
      <c r="AJ379" s="60" t="n">
        <f aca="false">SUM(H379:T379)*12.5</f>
        <v>0</v>
      </c>
    </row>
    <row r="380" customFormat="false" ht="14.25" hidden="false" customHeight="true" outlineLevel="0" collapsed="false">
      <c r="A380" s="117"/>
      <c r="B380" s="117"/>
      <c r="C380" s="95" t="s">
        <v>55</v>
      </c>
      <c r="D380" s="192" t="n">
        <f aca="false">SUM(D367:D373)+SUM(D376:D379)</f>
        <v>0</v>
      </c>
      <c r="E380" s="192" t="n">
        <f aca="false">SUM(E367:E373)+SUM(E376:E379)</f>
        <v>0</v>
      </c>
      <c r="F380" s="192" t="n">
        <f aca="false">SUM(F367:F373)+SUM(F376:F379)</f>
        <v>0</v>
      </c>
      <c r="G380" s="192" t="n">
        <f aca="false">SUM(G367:G373)+SUM(G376:G379)</f>
        <v>0</v>
      </c>
      <c r="H380" s="192" t="n">
        <f aca="false">SUM(H367:H373)+SUM(H376:H379)</f>
        <v>0</v>
      </c>
      <c r="I380" s="192" t="n">
        <f aca="false">SUM(I367:I373)+SUM(I376:I379)</f>
        <v>0</v>
      </c>
      <c r="J380" s="192" t="n">
        <f aca="false">SUM(J367:J373)+SUM(J376:J379)</f>
        <v>0</v>
      </c>
      <c r="K380" s="192" t="n">
        <f aca="false">SUM(K367:K373)+SUM(K376:K379)</f>
        <v>0</v>
      </c>
      <c r="L380" s="192" t="n">
        <f aca="false">SUM(L367:L373)+SUM(L376:L379)</f>
        <v>0</v>
      </c>
      <c r="M380" s="192" t="n">
        <f aca="false">SUM(M367:M373)+SUM(M376:M379)</f>
        <v>0</v>
      </c>
      <c r="N380" s="192" t="n">
        <f aca="false">SUM(N367:N373)+SUM(N376:N379)</f>
        <v>0</v>
      </c>
      <c r="O380" s="192" t="n">
        <f aca="false">SUM(O367:O373)+SUM(O376:O379)</f>
        <v>0</v>
      </c>
      <c r="P380" s="192" t="n">
        <f aca="false">SUM(P367:P373)+SUM(P376:P379)</f>
        <v>0</v>
      </c>
      <c r="Q380" s="192" t="n">
        <f aca="false">SUM(Q367:Q373)+SUM(Q376:Q379)</f>
        <v>0</v>
      </c>
      <c r="R380" s="192" t="n">
        <f aca="false">SUM(R367:R373)+SUM(R376:R379)</f>
        <v>0</v>
      </c>
      <c r="S380" s="192" t="n">
        <f aca="false">SUM(S367:S373)+SUM(S376:S379)</f>
        <v>0</v>
      </c>
      <c r="T380" s="192" t="n">
        <f aca="false">SUM(T367:T373)+SUM(T376:T379)</f>
        <v>0</v>
      </c>
      <c r="U380" s="192" t="n">
        <f aca="false">SUM(U367:U373)+SUM(U376:U379)</f>
        <v>0</v>
      </c>
      <c r="V380" s="192" t="n">
        <f aca="false">SUM(V367:V373)+SUM(V376:V379)</f>
        <v>0</v>
      </c>
      <c r="W380" s="192" t="n">
        <f aca="false">SUM(W367:W373)+SUM(W376:W379)</f>
        <v>0</v>
      </c>
      <c r="X380" s="192" t="n">
        <f aca="false">SUM(X367:X373)+SUM(X376:X379)</f>
        <v>0</v>
      </c>
      <c r="Y380" s="192" t="n">
        <f aca="false">SUM(Y367:Y373)+SUM(Y376:Y379)</f>
        <v>0</v>
      </c>
      <c r="Z380" s="192" t="n">
        <f aca="false">SUM(Z367:Z373)+SUM(Z376:Z379)</f>
        <v>0</v>
      </c>
      <c r="AA380" s="192" t="n">
        <f aca="false">SUM(AA367:AA373)+SUM(AA376:AA379)</f>
        <v>0</v>
      </c>
      <c r="AB380" s="192" t="n">
        <f aca="false">SUM(AB367:AB373)+SUM(AB376:AB379)</f>
        <v>0</v>
      </c>
      <c r="AC380" s="192" t="n">
        <f aca="false">SUM(AC367:AC373)+SUM(AC376:AC379)</f>
        <v>0</v>
      </c>
      <c r="AD380" s="192" t="n">
        <f aca="false">SUM(AD367:AD373)+SUM(AD376:AD379)</f>
        <v>0</v>
      </c>
      <c r="AE380" s="192" t="n">
        <f aca="false">SUM(AE367:AE373)+SUM(AE376:AE379)</f>
        <v>0</v>
      </c>
      <c r="AF380" s="192" t="n">
        <f aca="false">SUM(AF367:AF373)+SUM(AF376:AF379)</f>
        <v>0</v>
      </c>
      <c r="AG380" s="192" t="n">
        <f aca="false">SUM(AG367:AG373)+SUM(AG376:AG379)</f>
        <v>0</v>
      </c>
      <c r="AH380" s="50" t="n">
        <f aca="false">SUM(K380:AA380)</f>
        <v>0</v>
      </c>
      <c r="AI380" s="120"/>
      <c r="AJ380" s="156" t="n">
        <f aca="false">SUM(AJ366:AJ379)</f>
        <v>0</v>
      </c>
    </row>
    <row r="381" customFormat="false" ht="14.25" hidden="false" customHeight="true" outlineLevel="0" collapsed="false">
      <c r="A381" s="28" t="s">
        <v>15</v>
      </c>
      <c r="B381" s="28" t="s">
        <v>16</v>
      </c>
      <c r="C381" s="28" t="s">
        <v>17</v>
      </c>
      <c r="D381" s="157" t="n">
        <v>18</v>
      </c>
      <c r="E381" s="158" t="n">
        <v>19</v>
      </c>
      <c r="F381" s="158" t="n">
        <v>20</v>
      </c>
      <c r="G381" s="158" t="n">
        <v>21</v>
      </c>
      <c r="H381" s="158" t="n">
        <v>22</v>
      </c>
      <c r="I381" s="158" t="n">
        <v>23</v>
      </c>
      <c r="J381" s="158" t="n">
        <v>24</v>
      </c>
      <c r="K381" s="158" t="n">
        <v>25</v>
      </c>
      <c r="L381" s="158" t="n">
        <v>26</v>
      </c>
      <c r="M381" s="158" t="n">
        <v>27</v>
      </c>
      <c r="N381" s="158" t="n">
        <v>28</v>
      </c>
      <c r="O381" s="158" t="n">
        <v>29</v>
      </c>
      <c r="P381" s="158" t="n">
        <v>30</v>
      </c>
      <c r="Q381" s="158" t="n">
        <v>31</v>
      </c>
      <c r="R381" s="158" t="n">
        <v>32</v>
      </c>
      <c r="S381" s="158" t="n">
        <v>33</v>
      </c>
      <c r="T381" s="158" t="n">
        <v>34</v>
      </c>
      <c r="U381" s="158" t="n">
        <v>35</v>
      </c>
      <c r="V381" s="158" t="n">
        <v>36</v>
      </c>
      <c r="W381" s="158" t="n">
        <v>37</v>
      </c>
      <c r="X381" s="158" t="n">
        <v>38</v>
      </c>
      <c r="Y381" s="158" t="n">
        <v>39</v>
      </c>
      <c r="Z381" s="158" t="n">
        <v>40</v>
      </c>
      <c r="AA381" s="158" t="n">
        <v>41</v>
      </c>
      <c r="AB381" s="158" t="n">
        <v>42</v>
      </c>
      <c r="AC381" s="158" t="n">
        <v>43</v>
      </c>
      <c r="AD381" s="158" t="n">
        <v>44</v>
      </c>
      <c r="AE381" s="158" t="n">
        <v>45</v>
      </c>
      <c r="AF381" s="158" t="n">
        <v>46</v>
      </c>
      <c r="AG381" s="158" t="n">
        <v>47</v>
      </c>
      <c r="AH381" s="30" t="s">
        <v>18</v>
      </c>
      <c r="AI381" s="30" t="s">
        <v>19</v>
      </c>
      <c r="AJ381" s="31" t="s">
        <v>20</v>
      </c>
    </row>
    <row r="382" customFormat="false" ht="14.25" hidden="false" customHeight="true" outlineLevel="0" collapsed="false">
      <c r="A382" s="214"/>
      <c r="B382" s="214"/>
      <c r="C382" s="214"/>
      <c r="D382" s="190"/>
      <c r="E382" s="190"/>
      <c r="F382" s="190"/>
      <c r="G382" s="202"/>
      <c r="H382" s="202"/>
      <c r="I382" s="202"/>
      <c r="J382" s="202"/>
      <c r="K382" s="202"/>
      <c r="L382" s="202"/>
      <c r="M382" s="202"/>
      <c r="N382" s="202"/>
      <c r="O382" s="202"/>
      <c r="P382" s="202"/>
      <c r="Q382" s="202"/>
      <c r="R382" s="202"/>
      <c r="S382" s="202"/>
      <c r="T382" s="202"/>
      <c r="U382" s="202"/>
      <c r="V382" s="202"/>
      <c r="W382" s="202"/>
      <c r="X382" s="202"/>
      <c r="Y382" s="202"/>
      <c r="Z382" s="202"/>
      <c r="AA382" s="202"/>
      <c r="AB382" s="202"/>
      <c r="AC382" s="202"/>
      <c r="AD382" s="202"/>
      <c r="AE382" s="202"/>
      <c r="AF382" s="202"/>
      <c r="AG382" s="190"/>
      <c r="AH382" s="50" t="n">
        <f aca="false">SUM(D382:AG382)</f>
        <v>0</v>
      </c>
      <c r="AI382" s="120"/>
      <c r="AJ382" s="120"/>
    </row>
    <row r="383" customFormat="false" ht="14.25" hidden="false" customHeight="true" outlineLevel="0" collapsed="false">
      <c r="A383" s="214"/>
      <c r="B383" s="214"/>
      <c r="C383" s="214"/>
      <c r="D383" s="190"/>
      <c r="E383" s="190"/>
      <c r="F383" s="190"/>
      <c r="G383" s="202"/>
      <c r="H383" s="202"/>
      <c r="I383" s="202"/>
      <c r="J383" s="202"/>
      <c r="K383" s="202"/>
      <c r="L383" s="202"/>
      <c r="M383" s="202"/>
      <c r="N383" s="202"/>
      <c r="O383" s="202"/>
      <c r="P383" s="202"/>
      <c r="Q383" s="202"/>
      <c r="R383" s="202"/>
      <c r="S383" s="202"/>
      <c r="T383" s="202"/>
      <c r="U383" s="202"/>
      <c r="V383" s="202"/>
      <c r="W383" s="202"/>
      <c r="X383" s="202"/>
      <c r="Y383" s="202"/>
      <c r="Z383" s="202"/>
      <c r="AA383" s="202"/>
      <c r="AB383" s="202"/>
      <c r="AC383" s="202"/>
      <c r="AD383" s="202"/>
      <c r="AE383" s="202"/>
      <c r="AF383" s="202"/>
      <c r="AG383" s="190"/>
      <c r="AH383" s="50" t="n">
        <f aca="false">SUM(D383:AG383)</f>
        <v>0</v>
      </c>
      <c r="AI383" s="120"/>
      <c r="AJ383" s="120"/>
    </row>
    <row r="384" customFormat="false" ht="14.25" hidden="false" customHeight="true" outlineLevel="0" collapsed="false">
      <c r="A384" s="214"/>
      <c r="B384" s="214"/>
      <c r="C384" s="214"/>
      <c r="D384" s="190"/>
      <c r="E384" s="190"/>
      <c r="F384" s="190"/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  <c r="AD384" s="202"/>
      <c r="AE384" s="202"/>
      <c r="AF384" s="202"/>
      <c r="AG384" s="190"/>
      <c r="AH384" s="50" t="n">
        <f aca="false">SUM(D384:AG384)</f>
        <v>0</v>
      </c>
      <c r="AI384" s="120"/>
      <c r="AJ384" s="120"/>
    </row>
    <row r="385" customFormat="false" ht="14.25" hidden="false" customHeight="true" outlineLevel="0" collapsed="false">
      <c r="A385" s="214"/>
      <c r="B385" s="214"/>
      <c r="C385" s="214"/>
      <c r="D385" s="190"/>
      <c r="E385" s="190"/>
      <c r="F385" s="190"/>
      <c r="G385" s="202"/>
      <c r="H385" s="202"/>
      <c r="I385" s="202"/>
      <c r="J385" s="202"/>
      <c r="K385" s="202"/>
      <c r="L385" s="202"/>
      <c r="M385" s="202"/>
      <c r="N385" s="202"/>
      <c r="O385" s="202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  <c r="AA385" s="202"/>
      <c r="AB385" s="202"/>
      <c r="AC385" s="202"/>
      <c r="AD385" s="202"/>
      <c r="AE385" s="202"/>
      <c r="AF385" s="202"/>
      <c r="AG385" s="190"/>
      <c r="AH385" s="50" t="n">
        <f aca="false">SUM(D385:AG385)</f>
        <v>0</v>
      </c>
      <c r="AI385" s="120"/>
      <c r="AJ385" s="120"/>
    </row>
    <row r="386" customFormat="false" ht="14.25" hidden="false" customHeight="true" outlineLevel="0" collapsed="false">
      <c r="A386" s="214"/>
      <c r="B386" s="214"/>
      <c r="C386" s="214"/>
      <c r="D386" s="190"/>
      <c r="E386" s="190"/>
      <c r="F386" s="190"/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  <c r="AD386" s="202"/>
      <c r="AE386" s="202"/>
      <c r="AF386" s="202"/>
      <c r="AG386" s="190"/>
      <c r="AH386" s="50" t="n">
        <f aca="false">SUM(D386:AG386)</f>
        <v>0</v>
      </c>
      <c r="AI386" s="120"/>
      <c r="AJ386" s="120"/>
    </row>
    <row r="387" customFormat="false" ht="14.25" hidden="false" customHeight="true" outlineLevel="0" collapsed="false">
      <c r="A387" s="214"/>
      <c r="B387" s="214"/>
      <c r="C387" s="214"/>
      <c r="D387" s="190"/>
      <c r="E387" s="190"/>
      <c r="F387" s="190"/>
      <c r="G387" s="202"/>
      <c r="H387" s="202"/>
      <c r="I387" s="202"/>
      <c r="J387" s="202"/>
      <c r="K387" s="202"/>
      <c r="L387" s="202"/>
      <c r="M387" s="202"/>
      <c r="N387" s="202"/>
      <c r="O387" s="202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  <c r="AD387" s="202"/>
      <c r="AE387" s="202"/>
      <c r="AF387" s="202"/>
      <c r="AG387" s="190"/>
      <c r="AH387" s="50" t="n">
        <f aca="false">SUM(D387:AG387)</f>
        <v>0</v>
      </c>
      <c r="AI387" s="120"/>
      <c r="AJ387" s="120"/>
    </row>
    <row r="388" customFormat="false" ht="14.25" hidden="false" customHeight="true" outlineLevel="0" collapsed="false">
      <c r="A388" s="214"/>
      <c r="B388" s="214"/>
      <c r="C388" s="214"/>
      <c r="D388" s="190"/>
      <c r="E388" s="190"/>
      <c r="F388" s="190"/>
      <c r="G388" s="202"/>
      <c r="H388" s="202"/>
      <c r="I388" s="202"/>
      <c r="J388" s="202"/>
      <c r="K388" s="202"/>
      <c r="L388" s="202"/>
      <c r="M388" s="202"/>
      <c r="N388" s="202"/>
      <c r="O388" s="202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  <c r="AA388" s="202"/>
      <c r="AB388" s="202"/>
      <c r="AC388" s="202"/>
      <c r="AD388" s="202"/>
      <c r="AE388" s="202"/>
      <c r="AF388" s="202"/>
      <c r="AG388" s="190"/>
      <c r="AH388" s="50" t="n">
        <f aca="false">SUM(D388:AG388)</f>
        <v>0</v>
      </c>
      <c r="AI388" s="120"/>
      <c r="AJ388" s="120"/>
    </row>
    <row r="389" customFormat="false" ht="14.25" hidden="false" customHeight="true" outlineLevel="0" collapsed="false">
      <c r="A389" s="214"/>
      <c r="B389" s="214"/>
      <c r="C389" s="214"/>
      <c r="D389" s="190"/>
      <c r="E389" s="190"/>
      <c r="F389" s="190"/>
      <c r="G389" s="202"/>
      <c r="H389" s="202"/>
      <c r="I389" s="202"/>
      <c r="J389" s="202"/>
      <c r="K389" s="202"/>
      <c r="L389" s="202"/>
      <c r="M389" s="202"/>
      <c r="N389" s="202"/>
      <c r="O389" s="202"/>
      <c r="P389" s="202"/>
      <c r="Q389" s="202"/>
      <c r="R389" s="202"/>
      <c r="S389" s="202"/>
      <c r="T389" s="202"/>
      <c r="U389" s="202"/>
      <c r="V389" s="202"/>
      <c r="W389" s="202"/>
      <c r="X389" s="202"/>
      <c r="Y389" s="202"/>
      <c r="Z389" s="202"/>
      <c r="AA389" s="202"/>
      <c r="AB389" s="202"/>
      <c r="AC389" s="202"/>
      <c r="AD389" s="202"/>
      <c r="AE389" s="202"/>
      <c r="AF389" s="202"/>
      <c r="AG389" s="190"/>
      <c r="AH389" s="50" t="n">
        <f aca="false">SUM(D389:AG389)</f>
        <v>0</v>
      </c>
      <c r="AI389" s="120"/>
      <c r="AJ389" s="120"/>
    </row>
    <row r="390" customFormat="false" ht="14.25" hidden="false" customHeight="true" outlineLevel="0" collapsed="false">
      <c r="A390" s="214"/>
      <c r="B390" s="214"/>
      <c r="C390" s="214"/>
      <c r="D390" s="190"/>
      <c r="E390" s="190"/>
      <c r="F390" s="190"/>
      <c r="G390" s="202"/>
      <c r="H390" s="202"/>
      <c r="I390" s="202"/>
      <c r="J390" s="202"/>
      <c r="K390" s="202"/>
      <c r="L390" s="202"/>
      <c r="M390" s="202"/>
      <c r="N390" s="202"/>
      <c r="O390" s="202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  <c r="AA390" s="202"/>
      <c r="AB390" s="202"/>
      <c r="AC390" s="202"/>
      <c r="AD390" s="202"/>
      <c r="AE390" s="202"/>
      <c r="AF390" s="202"/>
      <c r="AG390" s="190"/>
      <c r="AH390" s="50" t="n">
        <f aca="false">SUM(D390:AG390)</f>
        <v>0</v>
      </c>
      <c r="AI390" s="120"/>
      <c r="AJ390" s="120"/>
    </row>
    <row r="391" customFormat="false" ht="14.25" hidden="false" customHeight="true" outlineLevel="0" collapsed="false">
      <c r="A391" s="214"/>
      <c r="B391" s="214"/>
      <c r="C391" s="214"/>
      <c r="D391" s="190"/>
      <c r="E391" s="190"/>
      <c r="F391" s="190"/>
      <c r="G391" s="202"/>
      <c r="H391" s="202"/>
      <c r="I391" s="202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  <c r="AA391" s="202"/>
      <c r="AB391" s="202"/>
      <c r="AC391" s="202"/>
      <c r="AD391" s="202"/>
      <c r="AE391" s="202"/>
      <c r="AF391" s="202"/>
      <c r="AG391" s="190"/>
      <c r="AH391" s="50" t="n">
        <f aca="false">SUM(D391:AG391)</f>
        <v>0</v>
      </c>
      <c r="AI391" s="120"/>
      <c r="AJ391" s="120"/>
    </row>
    <row r="392" customFormat="false" ht="14.25" hidden="false" customHeight="true" outlineLevel="0" collapsed="false">
      <c r="A392" s="214"/>
      <c r="B392" s="214"/>
      <c r="C392" s="214"/>
      <c r="D392" s="190"/>
      <c r="E392" s="190"/>
      <c r="F392" s="190"/>
      <c r="G392" s="202"/>
      <c r="H392" s="202"/>
      <c r="I392" s="202"/>
      <c r="J392" s="202"/>
      <c r="K392" s="202"/>
      <c r="L392" s="202"/>
      <c r="M392" s="202"/>
      <c r="N392" s="202"/>
      <c r="O392" s="202"/>
      <c r="P392" s="202"/>
      <c r="Q392" s="202"/>
      <c r="R392" s="202"/>
      <c r="S392" s="202"/>
      <c r="T392" s="202"/>
      <c r="U392" s="202"/>
      <c r="V392" s="202"/>
      <c r="W392" s="202"/>
      <c r="X392" s="202"/>
      <c r="Y392" s="202"/>
      <c r="Z392" s="202"/>
      <c r="AA392" s="202"/>
      <c r="AB392" s="202"/>
      <c r="AC392" s="202"/>
      <c r="AD392" s="202"/>
      <c r="AE392" s="202"/>
      <c r="AF392" s="202"/>
      <c r="AG392" s="190"/>
      <c r="AH392" s="50" t="n">
        <f aca="false">SUM(D392:AG392)</f>
        <v>0</v>
      </c>
      <c r="AI392" s="120"/>
      <c r="AJ392" s="120"/>
    </row>
    <row r="393" customFormat="false" ht="14.25" hidden="false" customHeight="true" outlineLevel="0" collapsed="false">
      <c r="A393" s="214"/>
      <c r="B393" s="214"/>
      <c r="C393" s="214"/>
      <c r="D393" s="190"/>
      <c r="E393" s="190"/>
      <c r="F393" s="190"/>
      <c r="G393" s="202"/>
      <c r="H393" s="202"/>
      <c r="I393" s="202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  <c r="T393" s="202"/>
      <c r="U393" s="202"/>
      <c r="V393" s="202"/>
      <c r="W393" s="202"/>
      <c r="X393" s="202"/>
      <c r="Y393" s="202"/>
      <c r="Z393" s="202"/>
      <c r="AA393" s="202"/>
      <c r="AB393" s="202"/>
      <c r="AC393" s="202"/>
      <c r="AD393" s="202"/>
      <c r="AE393" s="202"/>
      <c r="AF393" s="202"/>
      <c r="AG393" s="190"/>
      <c r="AH393" s="50" t="n">
        <f aca="false">SUM(D393:AG393)</f>
        <v>0</v>
      </c>
      <c r="AI393" s="120"/>
      <c r="AJ393" s="120"/>
    </row>
    <row r="394" customFormat="false" ht="14.25" hidden="false" customHeight="true" outlineLevel="0" collapsed="false">
      <c r="A394" s="214"/>
      <c r="B394" s="214"/>
      <c r="C394" s="214"/>
      <c r="D394" s="190"/>
      <c r="E394" s="190"/>
      <c r="F394" s="190"/>
      <c r="G394" s="202"/>
      <c r="H394" s="202"/>
      <c r="I394" s="202"/>
      <c r="J394" s="202"/>
      <c r="K394" s="202"/>
      <c r="L394" s="202"/>
      <c r="M394" s="202"/>
      <c r="N394" s="202"/>
      <c r="O394" s="202"/>
      <c r="P394" s="202"/>
      <c r="Q394" s="202"/>
      <c r="R394" s="202"/>
      <c r="S394" s="202"/>
      <c r="T394" s="202"/>
      <c r="U394" s="202"/>
      <c r="V394" s="202"/>
      <c r="W394" s="202"/>
      <c r="X394" s="202"/>
      <c r="Y394" s="202"/>
      <c r="Z394" s="202"/>
      <c r="AA394" s="202"/>
      <c r="AB394" s="202"/>
      <c r="AC394" s="202"/>
      <c r="AD394" s="202"/>
      <c r="AE394" s="202"/>
      <c r="AF394" s="202"/>
      <c r="AG394" s="190"/>
      <c r="AH394" s="50" t="n">
        <f aca="false">SUM(D394:AG394)</f>
        <v>0</v>
      </c>
      <c r="AI394" s="120"/>
      <c r="AJ394" s="120"/>
    </row>
    <row r="395" customFormat="false" ht="14.25" hidden="false" customHeight="true" outlineLevel="0" collapsed="false">
      <c r="A395" s="214"/>
      <c r="B395" s="214"/>
      <c r="C395" s="214"/>
      <c r="D395" s="190"/>
      <c r="E395" s="190"/>
      <c r="F395" s="190"/>
      <c r="G395" s="202"/>
      <c r="H395" s="202"/>
      <c r="I395" s="202"/>
      <c r="J395" s="202"/>
      <c r="K395" s="202"/>
      <c r="L395" s="202"/>
      <c r="M395" s="202"/>
      <c r="N395" s="202"/>
      <c r="O395" s="202"/>
      <c r="P395" s="202"/>
      <c r="Q395" s="202"/>
      <c r="R395" s="202"/>
      <c r="S395" s="202"/>
      <c r="T395" s="202"/>
      <c r="U395" s="202"/>
      <c r="V395" s="202"/>
      <c r="W395" s="202"/>
      <c r="X395" s="202"/>
      <c r="Y395" s="202"/>
      <c r="Z395" s="202"/>
      <c r="AA395" s="202"/>
      <c r="AB395" s="202"/>
      <c r="AC395" s="202"/>
      <c r="AD395" s="202"/>
      <c r="AE395" s="202"/>
      <c r="AF395" s="202"/>
      <c r="AG395" s="190"/>
      <c r="AH395" s="50" t="n">
        <f aca="false">SUM(D395:AG395)</f>
        <v>0</v>
      </c>
      <c r="AI395" s="120"/>
      <c r="AJ395" s="120"/>
    </row>
    <row r="396" customFormat="false" ht="14.25" hidden="false" customHeight="true" outlineLevel="0" collapsed="false">
      <c r="A396" s="214"/>
      <c r="B396" s="214"/>
      <c r="C396" s="214"/>
      <c r="D396" s="190"/>
      <c r="E396" s="190"/>
      <c r="F396" s="190"/>
      <c r="G396" s="202"/>
      <c r="H396" s="202"/>
      <c r="I396" s="202"/>
      <c r="J396" s="202"/>
      <c r="K396" s="202"/>
      <c r="L396" s="202"/>
      <c r="M396" s="202"/>
      <c r="N396" s="202"/>
      <c r="O396" s="202"/>
      <c r="P396" s="202"/>
      <c r="Q396" s="202"/>
      <c r="R396" s="202"/>
      <c r="S396" s="202"/>
      <c r="T396" s="202"/>
      <c r="U396" s="202"/>
      <c r="V396" s="202"/>
      <c r="W396" s="202"/>
      <c r="X396" s="202"/>
      <c r="Y396" s="202"/>
      <c r="Z396" s="202"/>
      <c r="AA396" s="202"/>
      <c r="AB396" s="202"/>
      <c r="AC396" s="202"/>
      <c r="AD396" s="202"/>
      <c r="AE396" s="202"/>
      <c r="AF396" s="202"/>
      <c r="AG396" s="190"/>
      <c r="AH396" s="50" t="n">
        <f aca="false">SUM(D396:AG396)</f>
        <v>0</v>
      </c>
      <c r="AI396" s="120"/>
      <c r="AJ396" s="120"/>
    </row>
    <row r="397" customFormat="false" ht="14.25" hidden="false" customHeight="true" outlineLevel="0" collapsed="false">
      <c r="A397" s="214"/>
      <c r="B397" s="214"/>
      <c r="C397" s="214"/>
      <c r="D397" s="190"/>
      <c r="E397" s="190"/>
      <c r="F397" s="190"/>
      <c r="G397" s="202"/>
      <c r="H397" s="202"/>
      <c r="I397" s="202"/>
      <c r="J397" s="202"/>
      <c r="K397" s="202"/>
      <c r="L397" s="202"/>
      <c r="M397" s="202"/>
      <c r="N397" s="202"/>
      <c r="O397" s="202"/>
      <c r="P397" s="202"/>
      <c r="Q397" s="202"/>
      <c r="R397" s="202"/>
      <c r="S397" s="202"/>
      <c r="T397" s="202"/>
      <c r="U397" s="202"/>
      <c r="V397" s="202"/>
      <c r="W397" s="202"/>
      <c r="X397" s="202"/>
      <c r="Y397" s="202"/>
      <c r="Z397" s="202"/>
      <c r="AA397" s="202"/>
      <c r="AB397" s="202"/>
      <c r="AC397" s="202"/>
      <c r="AD397" s="202"/>
      <c r="AE397" s="202"/>
      <c r="AF397" s="202"/>
      <c r="AG397" s="190"/>
      <c r="AH397" s="50" t="n">
        <f aca="false">SUM(D397:AG397)</f>
        <v>0</v>
      </c>
      <c r="AI397" s="120"/>
      <c r="AJ397" s="120"/>
    </row>
    <row r="398" customFormat="false" ht="14.25" hidden="false" customHeight="true" outlineLevel="0" collapsed="false">
      <c r="A398" s="214"/>
      <c r="B398" s="214"/>
      <c r="C398" s="214"/>
      <c r="D398" s="190"/>
      <c r="E398" s="190"/>
      <c r="F398" s="190"/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  <c r="AA398" s="202"/>
      <c r="AB398" s="202"/>
      <c r="AC398" s="202"/>
      <c r="AD398" s="202"/>
      <c r="AE398" s="202"/>
      <c r="AF398" s="202"/>
      <c r="AG398" s="190"/>
      <c r="AH398" s="50" t="n">
        <f aca="false">SUM(D398:AG398)</f>
        <v>0</v>
      </c>
      <c r="AI398" s="120"/>
      <c r="AJ398" s="120"/>
    </row>
    <row r="399" customFormat="false" ht="14.25" hidden="false" customHeight="true" outlineLevel="0" collapsed="false">
      <c r="A399" s="28" t="s">
        <v>15</v>
      </c>
      <c r="B399" s="28" t="s">
        <v>16</v>
      </c>
      <c r="C399" s="28" t="s">
        <v>17</v>
      </c>
      <c r="D399" s="157" t="n">
        <v>18</v>
      </c>
      <c r="E399" s="158" t="n">
        <v>19</v>
      </c>
      <c r="F399" s="158" t="n">
        <v>20</v>
      </c>
      <c r="G399" s="158" t="n">
        <v>21</v>
      </c>
      <c r="H399" s="158" t="n">
        <v>22</v>
      </c>
      <c r="I399" s="158" t="n">
        <v>23</v>
      </c>
      <c r="J399" s="158" t="n">
        <v>24</v>
      </c>
      <c r="K399" s="158" t="n">
        <v>25</v>
      </c>
      <c r="L399" s="158" t="n">
        <v>26</v>
      </c>
      <c r="M399" s="158" t="n">
        <v>27</v>
      </c>
      <c r="N399" s="158" t="n">
        <v>28</v>
      </c>
      <c r="O399" s="158" t="n">
        <v>29</v>
      </c>
      <c r="P399" s="158" t="n">
        <v>30</v>
      </c>
      <c r="Q399" s="158" t="n">
        <v>31</v>
      </c>
      <c r="R399" s="158" t="n">
        <v>32</v>
      </c>
      <c r="S399" s="158" t="n">
        <v>33</v>
      </c>
      <c r="T399" s="158" t="n">
        <v>34</v>
      </c>
      <c r="U399" s="158" t="n">
        <v>35</v>
      </c>
      <c r="V399" s="158" t="n">
        <v>36</v>
      </c>
      <c r="W399" s="158" t="n">
        <v>37</v>
      </c>
      <c r="X399" s="158" t="n">
        <v>38</v>
      </c>
      <c r="Y399" s="158" t="n">
        <v>39</v>
      </c>
      <c r="Z399" s="158" t="n">
        <v>40</v>
      </c>
      <c r="AA399" s="158" t="n">
        <v>41</v>
      </c>
      <c r="AB399" s="158" t="n">
        <v>42</v>
      </c>
      <c r="AC399" s="158" t="n">
        <v>43</v>
      </c>
      <c r="AD399" s="158" t="n">
        <v>44</v>
      </c>
      <c r="AE399" s="158" t="n">
        <v>45</v>
      </c>
      <c r="AF399" s="158" t="n">
        <v>46</v>
      </c>
      <c r="AG399" s="158" t="n">
        <v>47</v>
      </c>
      <c r="AH399" s="30" t="s">
        <v>18</v>
      </c>
      <c r="AI399" s="30" t="s">
        <v>19</v>
      </c>
      <c r="AJ399" s="31" t="s">
        <v>20</v>
      </c>
    </row>
    <row r="400" customFormat="false" ht="14.25" hidden="false" customHeight="true" outlineLevel="0" collapsed="false">
      <c r="A400" s="214"/>
      <c r="B400" s="214"/>
      <c r="C400" s="214"/>
      <c r="D400" s="190"/>
      <c r="E400" s="190"/>
      <c r="F400" s="190"/>
      <c r="G400" s="202"/>
      <c r="H400" s="202"/>
      <c r="I400" s="202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  <c r="T400" s="202"/>
      <c r="U400" s="202"/>
      <c r="V400" s="202"/>
      <c r="W400" s="202"/>
      <c r="X400" s="202"/>
      <c r="Y400" s="202"/>
      <c r="Z400" s="202"/>
      <c r="AA400" s="202"/>
      <c r="AB400" s="202"/>
      <c r="AC400" s="202"/>
      <c r="AD400" s="202"/>
      <c r="AE400" s="202"/>
      <c r="AF400" s="202"/>
      <c r="AG400" s="190"/>
      <c r="AH400" s="50" t="n">
        <f aca="false">SUM(D400:AG400)</f>
        <v>0</v>
      </c>
      <c r="AI400" s="120"/>
      <c r="AJ400" s="120"/>
    </row>
    <row r="401" customFormat="false" ht="14.25" hidden="false" customHeight="true" outlineLevel="0" collapsed="false">
      <c r="A401" s="214"/>
      <c r="B401" s="214"/>
      <c r="C401" s="214"/>
      <c r="D401" s="190"/>
      <c r="E401" s="190"/>
      <c r="F401" s="190"/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02"/>
      <c r="X401" s="202"/>
      <c r="Y401" s="202"/>
      <c r="Z401" s="202"/>
      <c r="AA401" s="202"/>
      <c r="AB401" s="202"/>
      <c r="AC401" s="202"/>
      <c r="AD401" s="202"/>
      <c r="AE401" s="202"/>
      <c r="AF401" s="202"/>
      <c r="AG401" s="190"/>
      <c r="AH401" s="50" t="n">
        <f aca="false">SUM(D401:AG401)</f>
        <v>0</v>
      </c>
      <c r="AI401" s="120"/>
      <c r="AJ401" s="120"/>
    </row>
    <row r="402" customFormat="false" ht="14.25" hidden="false" customHeight="true" outlineLevel="0" collapsed="false">
      <c r="A402" s="214"/>
      <c r="B402" s="214"/>
      <c r="C402" s="214"/>
      <c r="D402" s="190"/>
      <c r="E402" s="190"/>
      <c r="F402" s="190"/>
      <c r="G402" s="202"/>
      <c r="H402" s="202"/>
      <c r="I402" s="202"/>
      <c r="J402" s="202"/>
      <c r="K402" s="202"/>
      <c r="L402" s="202"/>
      <c r="M402" s="202"/>
      <c r="N402" s="202"/>
      <c r="O402" s="202"/>
      <c r="P402" s="202"/>
      <c r="Q402" s="202"/>
      <c r="R402" s="202"/>
      <c r="S402" s="202"/>
      <c r="T402" s="202"/>
      <c r="U402" s="202"/>
      <c r="V402" s="202"/>
      <c r="W402" s="202"/>
      <c r="X402" s="202"/>
      <c r="Y402" s="202"/>
      <c r="Z402" s="202"/>
      <c r="AA402" s="202"/>
      <c r="AB402" s="202"/>
      <c r="AC402" s="202"/>
      <c r="AD402" s="202"/>
      <c r="AE402" s="202"/>
      <c r="AF402" s="202"/>
      <c r="AG402" s="190"/>
      <c r="AH402" s="50" t="n">
        <f aca="false">SUM(D402:AG402)</f>
        <v>0</v>
      </c>
      <c r="AI402" s="120"/>
      <c r="AJ402" s="120"/>
    </row>
    <row r="403" customFormat="false" ht="14.25" hidden="false" customHeight="true" outlineLevel="0" collapsed="false">
      <c r="A403" s="214"/>
      <c r="B403" s="214"/>
      <c r="C403" s="214"/>
      <c r="D403" s="190"/>
      <c r="E403" s="190"/>
      <c r="F403" s="190"/>
      <c r="G403" s="202"/>
      <c r="H403" s="202"/>
      <c r="I403" s="202"/>
      <c r="J403" s="202"/>
      <c r="K403" s="202"/>
      <c r="L403" s="202"/>
      <c r="M403" s="202"/>
      <c r="N403" s="202"/>
      <c r="O403" s="202"/>
      <c r="P403" s="202"/>
      <c r="Q403" s="202"/>
      <c r="R403" s="202"/>
      <c r="S403" s="202"/>
      <c r="T403" s="202"/>
      <c r="U403" s="202"/>
      <c r="V403" s="202"/>
      <c r="W403" s="202"/>
      <c r="X403" s="202"/>
      <c r="Y403" s="202"/>
      <c r="Z403" s="202"/>
      <c r="AA403" s="202"/>
      <c r="AB403" s="202"/>
      <c r="AC403" s="202"/>
      <c r="AD403" s="202"/>
      <c r="AE403" s="202"/>
      <c r="AF403" s="202"/>
      <c r="AG403" s="190"/>
      <c r="AH403" s="50" t="n">
        <f aca="false">SUM(D403:AG403)</f>
        <v>0</v>
      </c>
      <c r="AI403" s="120"/>
      <c r="AJ403" s="120"/>
    </row>
    <row r="404" customFormat="false" ht="14.25" hidden="false" customHeight="true" outlineLevel="0" collapsed="false">
      <c r="A404" s="214"/>
      <c r="B404" s="214"/>
      <c r="C404" s="214"/>
      <c r="D404" s="190"/>
      <c r="E404" s="190"/>
      <c r="F404" s="190"/>
      <c r="G404" s="202"/>
      <c r="H404" s="202"/>
      <c r="I404" s="202"/>
      <c r="J404" s="202"/>
      <c r="K404" s="202"/>
      <c r="L404" s="202"/>
      <c r="M404" s="202"/>
      <c r="N404" s="202"/>
      <c r="O404" s="202"/>
      <c r="P404" s="202"/>
      <c r="Q404" s="202"/>
      <c r="R404" s="202"/>
      <c r="S404" s="202"/>
      <c r="T404" s="202"/>
      <c r="U404" s="202"/>
      <c r="V404" s="202"/>
      <c r="W404" s="202"/>
      <c r="X404" s="202"/>
      <c r="Y404" s="202"/>
      <c r="Z404" s="202"/>
      <c r="AA404" s="202"/>
      <c r="AB404" s="202"/>
      <c r="AC404" s="202"/>
      <c r="AD404" s="202"/>
      <c r="AE404" s="202"/>
      <c r="AF404" s="202"/>
      <c r="AG404" s="190"/>
      <c r="AH404" s="50" t="n">
        <f aca="false">SUM(D404:AG404)</f>
        <v>0</v>
      </c>
      <c r="AI404" s="120"/>
      <c r="AJ404" s="120"/>
    </row>
    <row r="405" customFormat="false" ht="14.25" hidden="false" customHeight="true" outlineLevel="0" collapsed="false">
      <c r="A405" s="214"/>
      <c r="B405" s="214"/>
      <c r="C405" s="214"/>
      <c r="D405" s="190"/>
      <c r="E405" s="190"/>
      <c r="F405" s="190"/>
      <c r="G405" s="202"/>
      <c r="H405" s="202"/>
      <c r="I405" s="202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  <c r="T405" s="202"/>
      <c r="U405" s="202"/>
      <c r="V405" s="202"/>
      <c r="W405" s="202"/>
      <c r="X405" s="202"/>
      <c r="Y405" s="202"/>
      <c r="Z405" s="202"/>
      <c r="AA405" s="202"/>
      <c r="AB405" s="202"/>
      <c r="AC405" s="202"/>
      <c r="AD405" s="202"/>
      <c r="AE405" s="202"/>
      <c r="AF405" s="202"/>
      <c r="AG405" s="190"/>
      <c r="AH405" s="50" t="n">
        <f aca="false">SUM(D405:AG405)</f>
        <v>0</v>
      </c>
      <c r="AI405" s="120"/>
      <c r="AJ405" s="120"/>
    </row>
    <row r="406" customFormat="false" ht="14.25" hidden="false" customHeight="true" outlineLevel="0" collapsed="false">
      <c r="A406" s="214"/>
      <c r="B406" s="214"/>
      <c r="C406" s="214"/>
      <c r="D406" s="190"/>
      <c r="E406" s="190"/>
      <c r="F406" s="190"/>
      <c r="G406" s="202"/>
      <c r="H406" s="202"/>
      <c r="I406" s="202"/>
      <c r="J406" s="202"/>
      <c r="K406" s="202"/>
      <c r="L406" s="202"/>
      <c r="M406" s="202"/>
      <c r="N406" s="202"/>
      <c r="O406" s="202"/>
      <c r="P406" s="202"/>
      <c r="Q406" s="202"/>
      <c r="R406" s="202"/>
      <c r="S406" s="202"/>
      <c r="T406" s="202"/>
      <c r="U406" s="202"/>
      <c r="V406" s="202"/>
      <c r="W406" s="202"/>
      <c r="X406" s="202"/>
      <c r="Y406" s="202"/>
      <c r="Z406" s="202"/>
      <c r="AA406" s="202"/>
      <c r="AB406" s="202"/>
      <c r="AC406" s="202"/>
      <c r="AD406" s="202"/>
      <c r="AE406" s="202"/>
      <c r="AF406" s="202"/>
      <c r="AG406" s="190"/>
      <c r="AH406" s="50" t="n">
        <f aca="false">SUM(D406:AG406)</f>
        <v>0</v>
      </c>
      <c r="AI406" s="120"/>
      <c r="AJ406" s="120"/>
    </row>
    <row r="407" customFormat="false" ht="14.25" hidden="false" customHeight="true" outlineLevel="0" collapsed="false">
      <c r="A407" s="214"/>
      <c r="B407" s="214"/>
      <c r="C407" s="214"/>
      <c r="D407" s="190"/>
      <c r="E407" s="190"/>
      <c r="F407" s="190"/>
      <c r="G407" s="202"/>
      <c r="H407" s="202"/>
      <c r="I407" s="202"/>
      <c r="J407" s="202"/>
      <c r="K407" s="202"/>
      <c r="L407" s="202"/>
      <c r="M407" s="202"/>
      <c r="N407" s="202"/>
      <c r="O407" s="202"/>
      <c r="P407" s="202"/>
      <c r="Q407" s="202"/>
      <c r="R407" s="202"/>
      <c r="S407" s="202"/>
      <c r="T407" s="202"/>
      <c r="U407" s="202"/>
      <c r="V407" s="202"/>
      <c r="W407" s="202"/>
      <c r="X407" s="202"/>
      <c r="Y407" s="202"/>
      <c r="Z407" s="202"/>
      <c r="AA407" s="202"/>
      <c r="AB407" s="202"/>
      <c r="AC407" s="202"/>
      <c r="AD407" s="202"/>
      <c r="AE407" s="202"/>
      <c r="AF407" s="202"/>
      <c r="AG407" s="190"/>
      <c r="AH407" s="50" t="n">
        <f aca="false">SUM(D407:AG407)</f>
        <v>0</v>
      </c>
      <c r="AI407" s="120"/>
      <c r="AJ407" s="120"/>
    </row>
    <row r="408" customFormat="false" ht="14.25" hidden="false" customHeight="true" outlineLevel="0" collapsed="false">
      <c r="A408" s="214"/>
      <c r="B408" s="214"/>
      <c r="C408" s="214"/>
      <c r="D408" s="190"/>
      <c r="E408" s="190"/>
      <c r="F408" s="190"/>
      <c r="G408" s="202"/>
      <c r="H408" s="202"/>
      <c r="I408" s="202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  <c r="T408" s="202"/>
      <c r="U408" s="202"/>
      <c r="V408" s="202"/>
      <c r="W408" s="202"/>
      <c r="X408" s="202"/>
      <c r="Y408" s="202"/>
      <c r="Z408" s="202"/>
      <c r="AA408" s="202"/>
      <c r="AB408" s="202"/>
      <c r="AC408" s="202"/>
      <c r="AD408" s="202"/>
      <c r="AE408" s="202"/>
      <c r="AF408" s="202"/>
      <c r="AG408" s="190"/>
      <c r="AH408" s="50" t="n">
        <f aca="false">SUM(D408:AG408)</f>
        <v>0</v>
      </c>
      <c r="AI408" s="120"/>
      <c r="AJ408" s="120"/>
    </row>
    <row r="409" customFormat="false" ht="14.25" hidden="false" customHeight="true" outlineLevel="0" collapsed="false">
      <c r="A409" s="214"/>
      <c r="B409" s="214"/>
      <c r="C409" s="214"/>
      <c r="D409" s="190"/>
      <c r="E409" s="190"/>
      <c r="F409" s="190"/>
      <c r="G409" s="202"/>
      <c r="H409" s="202"/>
      <c r="I409" s="202"/>
      <c r="J409" s="202"/>
      <c r="K409" s="202"/>
      <c r="L409" s="202"/>
      <c r="M409" s="202"/>
      <c r="N409" s="202"/>
      <c r="O409" s="202"/>
      <c r="P409" s="202"/>
      <c r="Q409" s="202"/>
      <c r="R409" s="202"/>
      <c r="S409" s="202"/>
      <c r="T409" s="202"/>
      <c r="U409" s="202"/>
      <c r="V409" s="202"/>
      <c r="W409" s="202"/>
      <c r="X409" s="202"/>
      <c r="Y409" s="202"/>
      <c r="Z409" s="202"/>
      <c r="AA409" s="202"/>
      <c r="AB409" s="202"/>
      <c r="AC409" s="202"/>
      <c r="AD409" s="202"/>
      <c r="AE409" s="202"/>
      <c r="AF409" s="202"/>
      <c r="AG409" s="190"/>
      <c r="AH409" s="50" t="n">
        <f aca="false">SUM(D409:AG409)</f>
        <v>0</v>
      </c>
      <c r="AI409" s="120"/>
      <c r="AJ409" s="120"/>
    </row>
    <row r="410" customFormat="false" ht="14.25" hidden="false" customHeight="true" outlineLevel="0" collapsed="false">
      <c r="A410" s="214"/>
      <c r="B410" s="214"/>
      <c r="C410" s="214"/>
      <c r="D410" s="190"/>
      <c r="E410" s="190"/>
      <c r="F410" s="190"/>
      <c r="G410" s="202"/>
      <c r="H410" s="202"/>
      <c r="I410" s="202"/>
      <c r="J410" s="202"/>
      <c r="K410" s="202"/>
      <c r="L410" s="202"/>
      <c r="M410" s="202"/>
      <c r="N410" s="202"/>
      <c r="O410" s="202"/>
      <c r="P410" s="202"/>
      <c r="Q410" s="202"/>
      <c r="R410" s="202"/>
      <c r="S410" s="202"/>
      <c r="T410" s="202"/>
      <c r="U410" s="202"/>
      <c r="V410" s="202"/>
      <c r="W410" s="202"/>
      <c r="X410" s="202"/>
      <c r="Y410" s="202"/>
      <c r="Z410" s="202"/>
      <c r="AA410" s="202"/>
      <c r="AB410" s="202"/>
      <c r="AC410" s="202"/>
      <c r="AD410" s="202"/>
      <c r="AE410" s="202"/>
      <c r="AF410" s="202"/>
      <c r="AG410" s="190"/>
      <c r="AH410" s="50" t="n">
        <f aca="false">SUM(D410:AG410)</f>
        <v>0</v>
      </c>
      <c r="AI410" s="120"/>
      <c r="AJ410" s="120"/>
    </row>
    <row r="411" customFormat="false" ht="14.25" hidden="false" customHeight="true" outlineLevel="0" collapsed="false">
      <c r="A411" s="214"/>
      <c r="B411" s="214"/>
      <c r="C411" s="214"/>
      <c r="D411" s="190"/>
      <c r="E411" s="190"/>
      <c r="F411" s="190"/>
      <c r="G411" s="202"/>
      <c r="H411" s="202"/>
      <c r="I411" s="202"/>
      <c r="J411" s="202"/>
      <c r="K411" s="202"/>
      <c r="L411" s="202"/>
      <c r="M411" s="202"/>
      <c r="N411" s="202"/>
      <c r="O411" s="202"/>
      <c r="P411" s="202"/>
      <c r="Q411" s="202"/>
      <c r="R411" s="202"/>
      <c r="S411" s="202"/>
      <c r="T411" s="202"/>
      <c r="U411" s="202"/>
      <c r="V411" s="202"/>
      <c r="W411" s="202"/>
      <c r="X411" s="202"/>
      <c r="Y411" s="202"/>
      <c r="Z411" s="202"/>
      <c r="AA411" s="202"/>
      <c r="AB411" s="202"/>
      <c r="AC411" s="202"/>
      <c r="AD411" s="202"/>
      <c r="AE411" s="202"/>
      <c r="AF411" s="202"/>
      <c r="AG411" s="190"/>
      <c r="AH411" s="50" t="n">
        <f aca="false">SUM(D411:AG411)</f>
        <v>0</v>
      </c>
      <c r="AI411" s="120"/>
      <c r="AJ411" s="120"/>
    </row>
    <row r="412" customFormat="false" ht="14.25" hidden="false" customHeight="true" outlineLevel="0" collapsed="false">
      <c r="A412" s="214"/>
      <c r="B412" s="214"/>
      <c r="C412" s="214"/>
      <c r="D412" s="190"/>
      <c r="E412" s="190"/>
      <c r="F412" s="190"/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  <c r="AA412" s="202"/>
      <c r="AB412" s="202"/>
      <c r="AC412" s="202"/>
      <c r="AD412" s="202"/>
      <c r="AE412" s="202"/>
      <c r="AF412" s="202"/>
      <c r="AG412" s="190"/>
      <c r="AH412" s="50" t="n">
        <f aca="false">SUM(D412:AG412)</f>
        <v>0</v>
      </c>
      <c r="AI412" s="120"/>
      <c r="AJ412" s="120"/>
    </row>
    <row r="413" customFormat="false" ht="14.25" hidden="false" customHeight="true" outlineLevel="0" collapsed="false">
      <c r="A413" s="214"/>
      <c r="B413" s="214"/>
      <c r="C413" s="214"/>
      <c r="D413" s="190"/>
      <c r="E413" s="190"/>
      <c r="F413" s="190"/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  <c r="T413" s="202"/>
      <c r="U413" s="202"/>
      <c r="V413" s="202"/>
      <c r="W413" s="202"/>
      <c r="X413" s="202"/>
      <c r="Y413" s="202"/>
      <c r="Z413" s="202"/>
      <c r="AA413" s="202"/>
      <c r="AB413" s="202"/>
      <c r="AC413" s="202"/>
      <c r="AD413" s="202"/>
      <c r="AE413" s="202"/>
      <c r="AF413" s="202"/>
      <c r="AG413" s="190"/>
      <c r="AH413" s="50" t="n">
        <f aca="false">SUM(D413:AG413)</f>
        <v>0</v>
      </c>
      <c r="AI413" s="120"/>
      <c r="AJ413" s="120"/>
    </row>
    <row r="414" customFormat="false" ht="14.25" hidden="false" customHeight="true" outlineLevel="0" collapsed="false">
      <c r="A414" s="214"/>
      <c r="B414" s="214"/>
      <c r="C414" s="214"/>
      <c r="D414" s="190"/>
      <c r="E414" s="190"/>
      <c r="F414" s="190"/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  <c r="AA414" s="202"/>
      <c r="AB414" s="202"/>
      <c r="AC414" s="202"/>
      <c r="AD414" s="202"/>
      <c r="AE414" s="202"/>
      <c r="AF414" s="202"/>
      <c r="AG414" s="190"/>
      <c r="AH414" s="50" t="n">
        <f aca="false">SUM(D414:AG414)</f>
        <v>0</v>
      </c>
      <c r="AI414" s="120"/>
      <c r="AJ414" s="120"/>
    </row>
    <row r="415" customFormat="false" ht="14.25" hidden="false" customHeight="true" outlineLevel="0" collapsed="false">
      <c r="A415" s="214"/>
      <c r="B415" s="214"/>
      <c r="C415" s="214"/>
      <c r="D415" s="190"/>
      <c r="E415" s="190"/>
      <c r="F415" s="190"/>
      <c r="G415" s="202"/>
      <c r="H415" s="202"/>
      <c r="I415" s="202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  <c r="T415" s="202"/>
      <c r="U415" s="202"/>
      <c r="V415" s="202"/>
      <c r="W415" s="202"/>
      <c r="X415" s="202"/>
      <c r="Y415" s="202"/>
      <c r="Z415" s="202"/>
      <c r="AA415" s="202"/>
      <c r="AB415" s="202"/>
      <c r="AC415" s="202"/>
      <c r="AD415" s="202"/>
      <c r="AE415" s="202"/>
      <c r="AF415" s="202"/>
      <c r="AG415" s="190"/>
      <c r="AH415" s="50" t="n">
        <f aca="false">SUM(D415:AG415)</f>
        <v>0</v>
      </c>
      <c r="AI415" s="120"/>
      <c r="AJ415" s="120"/>
    </row>
    <row r="416" customFormat="false" ht="14.25" hidden="false" customHeight="true" outlineLevel="0" collapsed="false">
      <c r="A416" s="214"/>
      <c r="B416" s="214"/>
      <c r="C416" s="214"/>
      <c r="D416" s="190"/>
      <c r="E416" s="190"/>
      <c r="F416" s="190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190"/>
      <c r="AH416" s="50" t="n">
        <f aca="false">SUM(D416:AG416)</f>
        <v>0</v>
      </c>
      <c r="AI416" s="120"/>
      <c r="AJ416" s="120"/>
    </row>
    <row r="417" customFormat="false" ht="14.25" hidden="false" customHeight="true" outlineLevel="0" collapsed="false">
      <c r="A417" s="214"/>
      <c r="B417" s="214"/>
      <c r="C417" s="214"/>
      <c r="D417" s="190"/>
      <c r="E417" s="190"/>
      <c r="F417" s="190"/>
      <c r="G417" s="202"/>
      <c r="H417" s="202"/>
      <c r="I417" s="202"/>
      <c r="J417" s="202"/>
      <c r="K417" s="202"/>
      <c r="L417" s="202"/>
      <c r="M417" s="202"/>
      <c r="N417" s="202"/>
      <c r="O417" s="202"/>
      <c r="P417" s="202"/>
      <c r="Q417" s="202"/>
      <c r="R417" s="202"/>
      <c r="S417" s="202"/>
      <c r="T417" s="202"/>
      <c r="U417" s="202"/>
      <c r="V417" s="202"/>
      <c r="W417" s="202"/>
      <c r="X417" s="202"/>
      <c r="Y417" s="202"/>
      <c r="Z417" s="202"/>
      <c r="AA417" s="202"/>
      <c r="AB417" s="202"/>
      <c r="AC417" s="202"/>
      <c r="AD417" s="202"/>
      <c r="AE417" s="202"/>
      <c r="AF417" s="202"/>
      <c r="AG417" s="190"/>
      <c r="AH417" s="50" t="n">
        <f aca="false">SUM(D417:AG417)</f>
        <v>0</v>
      </c>
      <c r="AI417" s="120"/>
      <c r="AJ417" s="120"/>
    </row>
    <row r="418" customFormat="false" ht="14.25" hidden="false" customHeight="true" outlineLevel="0" collapsed="false">
      <c r="A418" s="28" t="s">
        <v>15</v>
      </c>
      <c r="B418" s="28" t="s">
        <v>16</v>
      </c>
      <c r="C418" s="28" t="s">
        <v>17</v>
      </c>
      <c r="D418" s="157" t="n">
        <v>18</v>
      </c>
      <c r="E418" s="158" t="n">
        <v>19</v>
      </c>
      <c r="F418" s="158" t="n">
        <v>20</v>
      </c>
      <c r="G418" s="158" t="n">
        <v>21</v>
      </c>
      <c r="H418" s="158" t="n">
        <v>22</v>
      </c>
      <c r="I418" s="158" t="n">
        <v>23</v>
      </c>
      <c r="J418" s="158" t="n">
        <v>24</v>
      </c>
      <c r="K418" s="158" t="n">
        <v>25</v>
      </c>
      <c r="L418" s="158" t="n">
        <v>26</v>
      </c>
      <c r="M418" s="158" t="n">
        <v>27</v>
      </c>
      <c r="N418" s="158" t="n">
        <v>28</v>
      </c>
      <c r="O418" s="158" t="n">
        <v>29</v>
      </c>
      <c r="P418" s="158" t="n">
        <v>30</v>
      </c>
      <c r="Q418" s="158" t="n">
        <v>31</v>
      </c>
      <c r="R418" s="158" t="n">
        <v>32</v>
      </c>
      <c r="S418" s="158" t="n">
        <v>33</v>
      </c>
      <c r="T418" s="158" t="n">
        <v>34</v>
      </c>
      <c r="U418" s="158" t="n">
        <v>35</v>
      </c>
      <c r="V418" s="158" t="n">
        <v>36</v>
      </c>
      <c r="W418" s="158" t="n">
        <v>37</v>
      </c>
      <c r="X418" s="158" t="n">
        <v>38</v>
      </c>
      <c r="Y418" s="158" t="n">
        <v>39</v>
      </c>
      <c r="Z418" s="158" t="n">
        <v>40</v>
      </c>
      <c r="AA418" s="158" t="n">
        <v>41</v>
      </c>
      <c r="AB418" s="158" t="n">
        <v>42</v>
      </c>
      <c r="AC418" s="158" t="n">
        <v>43</v>
      </c>
      <c r="AD418" s="158" t="n">
        <v>44</v>
      </c>
      <c r="AE418" s="158" t="n">
        <v>45</v>
      </c>
      <c r="AF418" s="158" t="n">
        <v>46</v>
      </c>
      <c r="AG418" s="158" t="n">
        <v>47</v>
      </c>
      <c r="AH418" s="30" t="s">
        <v>18</v>
      </c>
      <c r="AI418" s="30" t="s">
        <v>19</v>
      </c>
      <c r="AJ418" s="31" t="s">
        <v>20</v>
      </c>
    </row>
    <row r="419" customFormat="false" ht="14.25" hidden="false" customHeight="true" outlineLevel="0" collapsed="false">
      <c r="A419" s="214"/>
      <c r="B419" s="214"/>
      <c r="C419" s="214"/>
      <c r="D419" s="190"/>
      <c r="E419" s="190"/>
      <c r="F419" s="190"/>
      <c r="G419" s="202"/>
      <c r="H419" s="202"/>
      <c r="I419" s="202"/>
      <c r="J419" s="202"/>
      <c r="K419" s="202"/>
      <c r="L419" s="202"/>
      <c r="M419" s="202"/>
      <c r="N419" s="202"/>
      <c r="O419" s="202"/>
      <c r="P419" s="202"/>
      <c r="Q419" s="202"/>
      <c r="R419" s="202"/>
      <c r="S419" s="202"/>
      <c r="T419" s="202"/>
      <c r="U419" s="202"/>
      <c r="V419" s="202"/>
      <c r="W419" s="202"/>
      <c r="X419" s="202"/>
      <c r="Y419" s="202"/>
      <c r="Z419" s="202"/>
      <c r="AA419" s="202"/>
      <c r="AB419" s="202"/>
      <c r="AC419" s="202"/>
      <c r="AD419" s="202"/>
      <c r="AE419" s="202"/>
      <c r="AF419" s="202"/>
      <c r="AG419" s="190"/>
      <c r="AH419" s="50" t="n">
        <f aca="false">SUM(D419:AG419)</f>
        <v>0</v>
      </c>
      <c r="AI419" s="120"/>
      <c r="AJ419" s="120"/>
    </row>
    <row r="420" customFormat="false" ht="14.25" hidden="false" customHeight="true" outlineLevel="0" collapsed="false">
      <c r="A420" s="214"/>
      <c r="B420" s="214"/>
      <c r="C420" s="214"/>
      <c r="D420" s="190"/>
      <c r="E420" s="190"/>
      <c r="F420" s="190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202"/>
      <c r="AD420" s="202"/>
      <c r="AE420" s="202"/>
      <c r="AF420" s="202"/>
      <c r="AG420" s="190"/>
      <c r="AH420" s="50" t="n">
        <f aca="false">SUM(D420:AG420)</f>
        <v>0</v>
      </c>
      <c r="AI420" s="120"/>
      <c r="AJ420" s="120"/>
    </row>
    <row r="421" customFormat="false" ht="14.25" hidden="false" customHeight="true" outlineLevel="0" collapsed="false">
      <c r="A421" s="214"/>
      <c r="B421" s="214"/>
      <c r="C421" s="214"/>
      <c r="D421" s="190"/>
      <c r="E421" s="190"/>
      <c r="F421" s="190"/>
      <c r="G421" s="202"/>
      <c r="H421" s="202"/>
      <c r="I421" s="202"/>
      <c r="J421" s="202"/>
      <c r="K421" s="202"/>
      <c r="L421" s="202"/>
      <c r="M421" s="202"/>
      <c r="N421" s="202"/>
      <c r="O421" s="202"/>
      <c r="P421" s="202"/>
      <c r="Q421" s="202"/>
      <c r="R421" s="202"/>
      <c r="S421" s="202"/>
      <c r="T421" s="202"/>
      <c r="U421" s="202"/>
      <c r="V421" s="202"/>
      <c r="W421" s="202"/>
      <c r="X421" s="202"/>
      <c r="Y421" s="202"/>
      <c r="Z421" s="202"/>
      <c r="AA421" s="202"/>
      <c r="AB421" s="202"/>
      <c r="AC421" s="202"/>
      <c r="AD421" s="202"/>
      <c r="AE421" s="202"/>
      <c r="AF421" s="202"/>
      <c r="AG421" s="190"/>
      <c r="AH421" s="50" t="n">
        <f aca="false">SUM(D421:AG421)</f>
        <v>0</v>
      </c>
      <c r="AI421" s="120"/>
      <c r="AJ421" s="120"/>
    </row>
    <row r="422" customFormat="false" ht="14.25" hidden="false" customHeight="true" outlineLevel="0" collapsed="false">
      <c r="A422" s="214"/>
      <c r="B422" s="214"/>
      <c r="C422" s="214"/>
      <c r="D422" s="190"/>
      <c r="E422" s="190"/>
      <c r="F422" s="190"/>
      <c r="G422" s="202"/>
      <c r="H422" s="202"/>
      <c r="I422" s="202"/>
      <c r="J422" s="202"/>
      <c r="K422" s="202"/>
      <c r="L422" s="202"/>
      <c r="M422" s="202"/>
      <c r="N422" s="202"/>
      <c r="O422" s="202"/>
      <c r="P422" s="202"/>
      <c r="Q422" s="202"/>
      <c r="R422" s="202"/>
      <c r="S422" s="202"/>
      <c r="T422" s="202"/>
      <c r="U422" s="202"/>
      <c r="V422" s="202"/>
      <c r="W422" s="202"/>
      <c r="X422" s="202"/>
      <c r="Y422" s="202"/>
      <c r="Z422" s="202"/>
      <c r="AA422" s="202"/>
      <c r="AB422" s="202"/>
      <c r="AC422" s="202"/>
      <c r="AD422" s="202"/>
      <c r="AE422" s="202"/>
      <c r="AF422" s="202"/>
      <c r="AG422" s="190"/>
      <c r="AH422" s="50" t="n">
        <f aca="false">SUM(D422:AG422)</f>
        <v>0</v>
      </c>
      <c r="AI422" s="120"/>
      <c r="AJ422" s="120"/>
    </row>
    <row r="423" customFormat="false" ht="14.25" hidden="false" customHeight="true" outlineLevel="0" collapsed="false">
      <c r="A423" s="214"/>
      <c r="B423" s="214"/>
      <c r="C423" s="214"/>
      <c r="D423" s="190"/>
      <c r="E423" s="190"/>
      <c r="F423" s="190"/>
      <c r="G423" s="202"/>
      <c r="H423" s="202"/>
      <c r="I423" s="202"/>
      <c r="J423" s="202"/>
      <c r="K423" s="202"/>
      <c r="L423" s="202"/>
      <c r="M423" s="202"/>
      <c r="N423" s="202"/>
      <c r="O423" s="202"/>
      <c r="P423" s="202"/>
      <c r="Q423" s="202"/>
      <c r="R423" s="202"/>
      <c r="S423" s="202"/>
      <c r="T423" s="202"/>
      <c r="U423" s="202"/>
      <c r="V423" s="202"/>
      <c r="W423" s="202"/>
      <c r="X423" s="202"/>
      <c r="Y423" s="202"/>
      <c r="Z423" s="202"/>
      <c r="AA423" s="202"/>
      <c r="AB423" s="202"/>
      <c r="AC423" s="202"/>
      <c r="AD423" s="202"/>
      <c r="AE423" s="202"/>
      <c r="AF423" s="202"/>
      <c r="AG423" s="190"/>
      <c r="AH423" s="50" t="n">
        <f aca="false">SUM(D423:AG423)</f>
        <v>0</v>
      </c>
      <c r="AI423" s="120"/>
      <c r="AJ423" s="120"/>
    </row>
    <row r="424" customFormat="false" ht="14.25" hidden="false" customHeight="true" outlineLevel="0" collapsed="false">
      <c r="A424" s="214"/>
      <c r="B424" s="214"/>
      <c r="C424" s="214"/>
      <c r="D424" s="190"/>
      <c r="E424" s="190"/>
      <c r="F424" s="190"/>
      <c r="G424" s="202"/>
      <c r="H424" s="202"/>
      <c r="I424" s="202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  <c r="AA424" s="202"/>
      <c r="AB424" s="202"/>
      <c r="AC424" s="202"/>
      <c r="AD424" s="202"/>
      <c r="AE424" s="202"/>
      <c r="AF424" s="202"/>
      <c r="AG424" s="190"/>
      <c r="AH424" s="50" t="n">
        <f aca="false">SUM(D424:AG424)</f>
        <v>0</v>
      </c>
      <c r="AI424" s="120"/>
      <c r="AJ424" s="120"/>
    </row>
    <row r="425" customFormat="false" ht="14.25" hidden="false" customHeight="true" outlineLevel="0" collapsed="false">
      <c r="A425" s="214"/>
      <c r="B425" s="214"/>
      <c r="C425" s="214"/>
      <c r="D425" s="190"/>
      <c r="E425" s="190"/>
      <c r="F425" s="190"/>
      <c r="G425" s="202"/>
      <c r="H425" s="202"/>
      <c r="I425" s="202"/>
      <c r="J425" s="202"/>
      <c r="K425" s="202"/>
      <c r="L425" s="202"/>
      <c r="M425" s="202"/>
      <c r="N425" s="202"/>
      <c r="O425" s="202"/>
      <c r="P425" s="202"/>
      <c r="Q425" s="202"/>
      <c r="R425" s="202"/>
      <c r="S425" s="202"/>
      <c r="T425" s="202"/>
      <c r="U425" s="202"/>
      <c r="V425" s="202"/>
      <c r="W425" s="202"/>
      <c r="X425" s="202"/>
      <c r="Y425" s="202"/>
      <c r="Z425" s="202"/>
      <c r="AA425" s="202"/>
      <c r="AB425" s="202"/>
      <c r="AC425" s="202"/>
      <c r="AD425" s="202"/>
      <c r="AE425" s="202"/>
      <c r="AF425" s="202"/>
      <c r="AG425" s="190"/>
      <c r="AH425" s="50" t="n">
        <f aca="false">SUM(D425:AG425)</f>
        <v>0</v>
      </c>
      <c r="AI425" s="120"/>
      <c r="AJ425" s="120"/>
    </row>
    <row r="426" customFormat="false" ht="14.25" hidden="false" customHeight="true" outlineLevel="0" collapsed="false">
      <c r="A426" s="214"/>
      <c r="B426" s="214"/>
      <c r="C426" s="214"/>
      <c r="D426" s="190"/>
      <c r="E426" s="190"/>
      <c r="F426" s="190"/>
      <c r="G426" s="202"/>
      <c r="H426" s="202"/>
      <c r="I426" s="202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  <c r="AA426" s="202"/>
      <c r="AB426" s="202"/>
      <c r="AC426" s="202"/>
      <c r="AD426" s="202"/>
      <c r="AE426" s="202"/>
      <c r="AF426" s="202"/>
      <c r="AG426" s="190"/>
      <c r="AH426" s="50" t="n">
        <f aca="false">SUM(D426:AG426)</f>
        <v>0</v>
      </c>
      <c r="AI426" s="120"/>
      <c r="AJ426" s="120"/>
    </row>
    <row r="427" customFormat="false" ht="14.25" hidden="false" customHeight="true" outlineLevel="0" collapsed="false">
      <c r="A427" s="214"/>
      <c r="B427" s="214"/>
      <c r="C427" s="214"/>
      <c r="D427" s="190"/>
      <c r="E427" s="190"/>
      <c r="F427" s="190"/>
      <c r="G427" s="202"/>
      <c r="H427" s="202"/>
      <c r="I427" s="202"/>
      <c r="J427" s="202"/>
      <c r="K427" s="202"/>
      <c r="L427" s="202"/>
      <c r="M427" s="202"/>
      <c r="N427" s="202"/>
      <c r="O427" s="202"/>
      <c r="P427" s="202"/>
      <c r="Q427" s="202"/>
      <c r="R427" s="202"/>
      <c r="S427" s="202"/>
      <c r="T427" s="202"/>
      <c r="U427" s="202"/>
      <c r="V427" s="202"/>
      <c r="W427" s="202"/>
      <c r="X427" s="202"/>
      <c r="Y427" s="202"/>
      <c r="Z427" s="202"/>
      <c r="AA427" s="202"/>
      <c r="AB427" s="202"/>
      <c r="AC427" s="202"/>
      <c r="AD427" s="202"/>
      <c r="AE427" s="202"/>
      <c r="AF427" s="202"/>
      <c r="AG427" s="190"/>
      <c r="AH427" s="50" t="n">
        <f aca="false">SUM(D427:AG427)</f>
        <v>0</v>
      </c>
      <c r="AI427" s="120"/>
      <c r="AJ427" s="120"/>
    </row>
    <row r="428" customFormat="false" ht="14.25" hidden="false" customHeight="true" outlineLevel="0" collapsed="false">
      <c r="A428" s="214"/>
      <c r="B428" s="214"/>
      <c r="C428" s="214"/>
      <c r="D428" s="190"/>
      <c r="E428" s="190"/>
      <c r="F428" s="190"/>
      <c r="G428" s="202"/>
      <c r="H428" s="202"/>
      <c r="I428" s="202"/>
      <c r="J428" s="202"/>
      <c r="K428" s="202"/>
      <c r="L428" s="202"/>
      <c r="M428" s="202"/>
      <c r="N428" s="202"/>
      <c r="O428" s="202"/>
      <c r="P428" s="202"/>
      <c r="Q428" s="202"/>
      <c r="R428" s="202"/>
      <c r="S428" s="202"/>
      <c r="T428" s="202"/>
      <c r="U428" s="202"/>
      <c r="V428" s="202"/>
      <c r="W428" s="202"/>
      <c r="X428" s="202"/>
      <c r="Y428" s="202"/>
      <c r="Z428" s="202"/>
      <c r="AA428" s="202"/>
      <c r="AB428" s="202"/>
      <c r="AC428" s="202"/>
      <c r="AD428" s="202"/>
      <c r="AE428" s="202"/>
      <c r="AF428" s="202"/>
      <c r="AG428" s="190"/>
      <c r="AH428" s="50" t="n">
        <f aca="false">SUM(D428:AG428)</f>
        <v>0</v>
      </c>
      <c r="AI428" s="120"/>
      <c r="AJ428" s="120"/>
    </row>
    <row r="429" customFormat="false" ht="14.25" hidden="false" customHeight="true" outlineLevel="0" collapsed="false">
      <c r="A429" s="214"/>
      <c r="B429" s="214"/>
      <c r="C429" s="214"/>
      <c r="D429" s="190"/>
      <c r="E429" s="190"/>
      <c r="F429" s="190"/>
      <c r="G429" s="202"/>
      <c r="H429" s="202"/>
      <c r="I429" s="202"/>
      <c r="J429" s="202"/>
      <c r="K429" s="202"/>
      <c r="L429" s="202"/>
      <c r="M429" s="202"/>
      <c r="N429" s="202"/>
      <c r="O429" s="202"/>
      <c r="P429" s="202"/>
      <c r="Q429" s="202"/>
      <c r="R429" s="202"/>
      <c r="S429" s="202"/>
      <c r="T429" s="202"/>
      <c r="U429" s="202"/>
      <c r="V429" s="202"/>
      <c r="W429" s="202"/>
      <c r="X429" s="202"/>
      <c r="Y429" s="202"/>
      <c r="Z429" s="202"/>
      <c r="AA429" s="202"/>
      <c r="AB429" s="202"/>
      <c r="AC429" s="202"/>
      <c r="AD429" s="202"/>
      <c r="AE429" s="202"/>
      <c r="AF429" s="202"/>
      <c r="AG429" s="190"/>
      <c r="AH429" s="50" t="n">
        <f aca="false">SUM(D429:AG429)</f>
        <v>0</v>
      </c>
      <c r="AI429" s="120"/>
      <c r="AJ429" s="120"/>
    </row>
    <row r="430" customFormat="false" ht="14.25" hidden="false" customHeight="true" outlineLevel="0" collapsed="false">
      <c r="A430" s="214"/>
      <c r="B430" s="214"/>
      <c r="C430" s="214"/>
      <c r="D430" s="190"/>
      <c r="E430" s="190"/>
      <c r="F430" s="190"/>
      <c r="G430" s="202"/>
      <c r="H430" s="202"/>
      <c r="I430" s="202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  <c r="T430" s="202"/>
      <c r="U430" s="202"/>
      <c r="V430" s="202"/>
      <c r="W430" s="202"/>
      <c r="X430" s="202"/>
      <c r="Y430" s="202"/>
      <c r="Z430" s="202"/>
      <c r="AA430" s="202"/>
      <c r="AB430" s="202"/>
      <c r="AC430" s="202"/>
      <c r="AD430" s="202"/>
      <c r="AE430" s="202"/>
      <c r="AF430" s="202"/>
      <c r="AG430" s="190"/>
      <c r="AH430" s="50" t="n">
        <f aca="false">SUM(D430:AG430)</f>
        <v>0</v>
      </c>
      <c r="AI430" s="120"/>
      <c r="AJ430" s="120"/>
    </row>
    <row r="431" customFormat="false" ht="14.25" hidden="false" customHeight="true" outlineLevel="0" collapsed="false">
      <c r="A431" s="214"/>
      <c r="B431" s="214"/>
      <c r="C431" s="214"/>
      <c r="D431" s="190"/>
      <c r="E431" s="190"/>
      <c r="F431" s="190"/>
      <c r="G431" s="202"/>
      <c r="H431" s="202"/>
      <c r="I431" s="202"/>
      <c r="J431" s="202"/>
      <c r="K431" s="202"/>
      <c r="L431" s="202"/>
      <c r="M431" s="202"/>
      <c r="N431" s="202"/>
      <c r="O431" s="202"/>
      <c r="P431" s="202"/>
      <c r="Q431" s="202"/>
      <c r="R431" s="202"/>
      <c r="S431" s="202"/>
      <c r="T431" s="202"/>
      <c r="U431" s="202"/>
      <c r="V431" s="202"/>
      <c r="W431" s="202"/>
      <c r="X431" s="202"/>
      <c r="Y431" s="202"/>
      <c r="Z431" s="202"/>
      <c r="AA431" s="202"/>
      <c r="AB431" s="202"/>
      <c r="AC431" s="202"/>
      <c r="AD431" s="202"/>
      <c r="AE431" s="202"/>
      <c r="AF431" s="202"/>
      <c r="AG431" s="190"/>
      <c r="AH431" s="50" t="n">
        <f aca="false">SUM(D431:AG431)</f>
        <v>0</v>
      </c>
      <c r="AI431" s="120"/>
      <c r="AJ431" s="120"/>
    </row>
    <row r="432" customFormat="false" ht="14.25" hidden="false" customHeight="true" outlineLevel="0" collapsed="false">
      <c r="A432" s="214"/>
      <c r="B432" s="214"/>
      <c r="C432" s="214"/>
      <c r="D432" s="190"/>
      <c r="E432" s="190"/>
      <c r="F432" s="190"/>
      <c r="G432" s="202"/>
      <c r="H432" s="202"/>
      <c r="I432" s="202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/>
      <c r="W432" s="202"/>
      <c r="X432" s="202"/>
      <c r="Y432" s="202"/>
      <c r="Z432" s="202"/>
      <c r="AA432" s="202"/>
      <c r="AB432" s="202"/>
      <c r="AC432" s="202"/>
      <c r="AD432" s="202"/>
      <c r="AE432" s="202"/>
      <c r="AF432" s="202"/>
      <c r="AG432" s="190"/>
      <c r="AH432" s="50" t="n">
        <f aca="false">SUM(D432:AG432)</f>
        <v>0</v>
      </c>
      <c r="AI432" s="120"/>
      <c r="AJ432" s="120"/>
    </row>
    <row r="433" customFormat="false" ht="14.25" hidden="false" customHeight="true" outlineLevel="0" collapsed="false">
      <c r="A433" s="214"/>
      <c r="B433" s="214"/>
      <c r="C433" s="214"/>
      <c r="D433" s="190"/>
      <c r="E433" s="190"/>
      <c r="F433" s="190"/>
      <c r="G433" s="202"/>
      <c r="H433" s="202"/>
      <c r="I433" s="202"/>
      <c r="J433" s="202"/>
      <c r="K433" s="202"/>
      <c r="L433" s="202"/>
      <c r="M433" s="202"/>
      <c r="N433" s="202"/>
      <c r="O433" s="202"/>
      <c r="P433" s="202"/>
      <c r="Q433" s="202"/>
      <c r="R433" s="202"/>
      <c r="S433" s="202"/>
      <c r="T433" s="202"/>
      <c r="U433" s="202"/>
      <c r="V433" s="202"/>
      <c r="W433" s="202"/>
      <c r="X433" s="202"/>
      <c r="Y433" s="202"/>
      <c r="Z433" s="202"/>
      <c r="AA433" s="202"/>
      <c r="AB433" s="202"/>
      <c r="AC433" s="202"/>
      <c r="AD433" s="202"/>
      <c r="AE433" s="202"/>
      <c r="AF433" s="202"/>
      <c r="AG433" s="190"/>
      <c r="AH433" s="50" t="n">
        <f aca="false">SUM(D433:AG433)</f>
        <v>0</v>
      </c>
      <c r="AI433" s="120"/>
      <c r="AJ433" s="120"/>
    </row>
    <row r="434" customFormat="false" ht="14.25" hidden="false" customHeight="true" outlineLevel="0" collapsed="false">
      <c r="A434" s="214"/>
      <c r="B434" s="214"/>
      <c r="C434" s="214"/>
      <c r="D434" s="190"/>
      <c r="E434" s="190"/>
      <c r="F434" s="190"/>
      <c r="G434" s="202"/>
      <c r="H434" s="202"/>
      <c r="I434" s="202"/>
      <c r="J434" s="202"/>
      <c r="K434" s="202"/>
      <c r="L434" s="202"/>
      <c r="M434" s="202"/>
      <c r="N434" s="202"/>
      <c r="O434" s="202"/>
      <c r="P434" s="202"/>
      <c r="Q434" s="202"/>
      <c r="R434" s="202"/>
      <c r="S434" s="202"/>
      <c r="T434" s="202"/>
      <c r="U434" s="202"/>
      <c r="V434" s="202"/>
      <c r="W434" s="202"/>
      <c r="X434" s="202"/>
      <c r="Y434" s="202"/>
      <c r="Z434" s="202"/>
      <c r="AA434" s="202"/>
      <c r="AB434" s="202"/>
      <c r="AC434" s="202"/>
      <c r="AD434" s="202"/>
      <c r="AE434" s="202"/>
      <c r="AF434" s="202"/>
      <c r="AG434" s="190"/>
      <c r="AH434" s="50" t="n">
        <f aca="false">SUM(D434:AG434)</f>
        <v>0</v>
      </c>
      <c r="AI434" s="120"/>
      <c r="AJ434" s="120"/>
    </row>
    <row r="435" customFormat="false" ht="14.25" hidden="false" customHeight="true" outlineLevel="0" collapsed="false">
      <c r="A435" s="214"/>
      <c r="B435" s="214"/>
      <c r="C435" s="214"/>
      <c r="D435" s="190"/>
      <c r="E435" s="190"/>
      <c r="F435" s="190"/>
      <c r="G435" s="202"/>
      <c r="H435" s="202"/>
      <c r="I435" s="202"/>
      <c r="J435" s="202"/>
      <c r="K435" s="202"/>
      <c r="L435" s="202"/>
      <c r="M435" s="202"/>
      <c r="N435" s="202"/>
      <c r="O435" s="202"/>
      <c r="P435" s="202"/>
      <c r="Q435" s="202"/>
      <c r="R435" s="202"/>
      <c r="S435" s="202"/>
      <c r="T435" s="202"/>
      <c r="U435" s="202"/>
      <c r="V435" s="202"/>
      <c r="W435" s="202"/>
      <c r="X435" s="202"/>
      <c r="Y435" s="202"/>
      <c r="Z435" s="202"/>
      <c r="AA435" s="202"/>
      <c r="AB435" s="202"/>
      <c r="AC435" s="202"/>
      <c r="AD435" s="202"/>
      <c r="AE435" s="202"/>
      <c r="AF435" s="202"/>
      <c r="AG435" s="190"/>
      <c r="AH435" s="50" t="n">
        <f aca="false">SUM(D435:AG435)</f>
        <v>0</v>
      </c>
      <c r="AI435" s="120"/>
      <c r="AJ435" s="120"/>
    </row>
    <row r="436" customFormat="false" ht="14.25" hidden="false" customHeight="true" outlineLevel="0" collapsed="false">
      <c r="A436" s="214"/>
      <c r="B436" s="214"/>
      <c r="C436" s="214"/>
      <c r="D436" s="190"/>
      <c r="E436" s="190"/>
      <c r="F436" s="190"/>
      <c r="G436" s="202"/>
      <c r="H436" s="202"/>
      <c r="I436" s="202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/>
      <c r="W436" s="202"/>
      <c r="X436" s="202"/>
      <c r="Y436" s="202"/>
      <c r="Z436" s="202"/>
      <c r="AA436" s="202"/>
      <c r="AB436" s="202"/>
      <c r="AC436" s="202"/>
      <c r="AD436" s="202"/>
      <c r="AE436" s="202"/>
      <c r="AF436" s="202"/>
      <c r="AG436" s="190"/>
      <c r="AH436" s="50" t="n">
        <f aca="false">SUM(D436:AG436)</f>
        <v>0</v>
      </c>
      <c r="AI436" s="120"/>
      <c r="AJ436" s="120"/>
    </row>
    <row r="437" customFormat="false" ht="14.25" hidden="false" customHeight="true" outlineLevel="0" collapsed="false">
      <c r="A437" s="214"/>
      <c r="B437" s="214"/>
      <c r="C437" s="214"/>
      <c r="D437" s="190"/>
      <c r="E437" s="190"/>
      <c r="F437" s="190"/>
      <c r="G437" s="202"/>
      <c r="H437" s="202"/>
      <c r="I437" s="202"/>
      <c r="J437" s="202"/>
      <c r="K437" s="202"/>
      <c r="L437" s="202"/>
      <c r="M437" s="202"/>
      <c r="N437" s="202"/>
      <c r="O437" s="202"/>
      <c r="P437" s="202"/>
      <c r="Q437" s="202"/>
      <c r="R437" s="202"/>
      <c r="S437" s="202"/>
      <c r="T437" s="202"/>
      <c r="U437" s="202"/>
      <c r="V437" s="202"/>
      <c r="W437" s="202"/>
      <c r="X437" s="202"/>
      <c r="Y437" s="202"/>
      <c r="Z437" s="202"/>
      <c r="AA437" s="202"/>
      <c r="AB437" s="202"/>
      <c r="AC437" s="202"/>
      <c r="AD437" s="202"/>
      <c r="AE437" s="202"/>
      <c r="AF437" s="202"/>
      <c r="AG437" s="190"/>
      <c r="AH437" s="50" t="n">
        <f aca="false">SUM(D437:AG437)</f>
        <v>0</v>
      </c>
      <c r="AI437" s="120"/>
      <c r="AJ437" s="120"/>
    </row>
    <row r="438" customFormat="false" ht="14.25" hidden="false" customHeight="true" outlineLevel="0" collapsed="false">
      <c r="A438" s="28" t="s">
        <v>15</v>
      </c>
      <c r="B438" s="28" t="s">
        <v>16</v>
      </c>
      <c r="C438" s="28" t="s">
        <v>17</v>
      </c>
      <c r="D438" s="157" t="n">
        <v>18</v>
      </c>
      <c r="E438" s="158" t="n">
        <v>19</v>
      </c>
      <c r="F438" s="158" t="n">
        <v>20</v>
      </c>
      <c r="G438" s="158" t="n">
        <v>21</v>
      </c>
      <c r="H438" s="158" t="n">
        <v>22</v>
      </c>
      <c r="I438" s="158" t="n">
        <v>23</v>
      </c>
      <c r="J438" s="158" t="n">
        <v>24</v>
      </c>
      <c r="K438" s="158" t="n">
        <v>25</v>
      </c>
      <c r="L438" s="158" t="n">
        <v>26</v>
      </c>
      <c r="M438" s="158" t="n">
        <v>27</v>
      </c>
      <c r="N438" s="158" t="n">
        <v>28</v>
      </c>
      <c r="O438" s="158" t="n">
        <v>29</v>
      </c>
      <c r="P438" s="158" t="n">
        <v>30</v>
      </c>
      <c r="Q438" s="158" t="n">
        <v>31</v>
      </c>
      <c r="R438" s="158" t="n">
        <v>32</v>
      </c>
      <c r="S438" s="158" t="n">
        <v>33</v>
      </c>
      <c r="T438" s="158" t="n">
        <v>34</v>
      </c>
      <c r="U438" s="158" t="n">
        <v>35</v>
      </c>
      <c r="V438" s="158" t="n">
        <v>36</v>
      </c>
      <c r="W438" s="158" t="n">
        <v>37</v>
      </c>
      <c r="X438" s="158" t="n">
        <v>38</v>
      </c>
      <c r="Y438" s="158" t="n">
        <v>39</v>
      </c>
      <c r="Z438" s="158" t="n">
        <v>40</v>
      </c>
      <c r="AA438" s="158" t="n">
        <v>41</v>
      </c>
      <c r="AB438" s="158" t="n">
        <v>42</v>
      </c>
      <c r="AC438" s="158" t="n">
        <v>43</v>
      </c>
      <c r="AD438" s="158" t="n">
        <v>44</v>
      </c>
      <c r="AE438" s="158" t="n">
        <v>45</v>
      </c>
      <c r="AF438" s="158" t="n">
        <v>46</v>
      </c>
      <c r="AG438" s="158" t="n">
        <v>47</v>
      </c>
      <c r="AH438" s="30" t="s">
        <v>18</v>
      </c>
      <c r="AI438" s="30" t="s">
        <v>19</v>
      </c>
      <c r="AJ438" s="31" t="s">
        <v>20</v>
      </c>
    </row>
    <row r="65562" customFormat="false" ht="12.8" hidden="false" customHeight="true" outlineLevel="0" collapsed="false"/>
    <row r="65563" customFormat="false" ht="12.8" hidden="false" customHeight="true" outlineLevel="0" collapsed="false"/>
    <row r="65564" customFormat="false" ht="12.8" hidden="false" customHeight="true" outlineLevel="0" collapsed="false"/>
    <row r="65565" customFormat="false" ht="12.8" hidden="false" customHeight="true" outlineLevel="0" collapsed="false"/>
    <row r="65566" customFormat="false" ht="12.8" hidden="false" customHeight="true" outlineLevel="0" collapsed="false"/>
    <row r="65567" customFormat="false" ht="12.8" hidden="false" customHeight="true" outlineLevel="0" collapsed="false"/>
    <row r="65568" customFormat="false" ht="12.8" hidden="false" customHeight="tru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7">
    <mergeCell ref="A1:B6"/>
    <mergeCell ref="H2:O2"/>
    <mergeCell ref="P2:U2"/>
    <mergeCell ref="H7:K7"/>
    <mergeCell ref="L7:AB7"/>
    <mergeCell ref="A8:C8"/>
    <mergeCell ref="H8:K8"/>
    <mergeCell ref="L8:AB8"/>
    <mergeCell ref="A9:C9"/>
    <mergeCell ref="H9:L9"/>
    <mergeCell ref="M9:AB9"/>
    <mergeCell ref="A10:C10"/>
    <mergeCell ref="H10:J10"/>
    <mergeCell ref="K10:T10"/>
    <mergeCell ref="W10:X10"/>
    <mergeCell ref="Y10:AB10"/>
    <mergeCell ref="A11:C11"/>
    <mergeCell ref="H12:N12"/>
    <mergeCell ref="O12:T12"/>
    <mergeCell ref="H13:V13"/>
    <mergeCell ref="A15:B15"/>
    <mergeCell ref="A16:B16"/>
    <mergeCell ref="G18:H18"/>
    <mergeCell ref="N18:O18"/>
    <mergeCell ref="R18:S18"/>
    <mergeCell ref="W18:X18"/>
    <mergeCell ref="G35:H35"/>
    <mergeCell ref="N35:O35"/>
    <mergeCell ref="R35:S35"/>
    <mergeCell ref="W35:X35"/>
    <mergeCell ref="G54:H54"/>
    <mergeCell ref="N54:O54"/>
    <mergeCell ref="R54:S54"/>
    <mergeCell ref="W54:X54"/>
    <mergeCell ref="I68:J68"/>
    <mergeCell ref="P68:Q68"/>
    <mergeCell ref="X68:Y68"/>
    <mergeCell ref="I93:J93"/>
    <mergeCell ref="P93:Q93"/>
    <mergeCell ref="X93:Y93"/>
    <mergeCell ref="I119:J119"/>
    <mergeCell ref="O119:P119"/>
    <mergeCell ref="X119:Y119"/>
    <mergeCell ref="I128:J128"/>
    <mergeCell ref="O128:P128"/>
    <mergeCell ref="X128:Y128"/>
    <mergeCell ref="I135:J135"/>
    <mergeCell ref="P135:Q135"/>
    <mergeCell ref="X135:Y135"/>
    <mergeCell ref="I143:J143"/>
    <mergeCell ref="P143:Q143"/>
    <mergeCell ref="X143:Y143"/>
    <mergeCell ref="I153:J153"/>
    <mergeCell ref="P153:Q153"/>
    <mergeCell ref="X153:Y153"/>
    <mergeCell ref="I197:J197"/>
    <mergeCell ref="P197:Q197"/>
    <mergeCell ref="X197:Y197"/>
    <mergeCell ref="I205:J205"/>
    <mergeCell ref="P205:Q205"/>
    <mergeCell ref="X205:Y205"/>
    <mergeCell ref="I214:J214"/>
    <mergeCell ref="P214:Q214"/>
    <mergeCell ref="X214:Y214"/>
    <mergeCell ref="I224:J224"/>
    <mergeCell ref="P224:Q224"/>
    <mergeCell ref="X224:Y224"/>
    <mergeCell ref="M260:N260"/>
    <mergeCell ref="T260:U260"/>
    <mergeCell ref="M269:N269"/>
    <mergeCell ref="T269:U269"/>
    <mergeCell ref="M273:N273"/>
    <mergeCell ref="T273:U273"/>
    <mergeCell ref="M281:N281"/>
    <mergeCell ref="M289:N289"/>
    <mergeCell ref="M298:N298"/>
    <mergeCell ref="M301:N301"/>
    <mergeCell ref="M309:N309"/>
    <mergeCell ref="T309:U309"/>
    <mergeCell ref="AB309:AC309"/>
    <mergeCell ref="I323:J323"/>
    <mergeCell ref="P323:Q323"/>
    <mergeCell ref="X323:Y323"/>
    <mergeCell ref="N347:O347"/>
    <mergeCell ref="W347:X347"/>
    <mergeCell ref="N366:O366"/>
    <mergeCell ref="M375:N375"/>
  </mergeCells>
  <hyperlinks>
    <hyperlink ref="A11" r:id="rId1" display="stcoppo9@gmail.com"/>
  </hyperlinks>
  <printOptions headings="false" gridLines="false" gridLinesSet="true" horizontalCentered="true" verticalCentered="false"/>
  <pageMargins left="0.101388888888889" right="0.135416666666667" top="0.125" bottom="0.175694444444444" header="0.511811023622047" footer="0.511811023622047"/>
  <pageSetup paperSize="9" scale="7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4838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2016-12-06T22:31:11Z</dcterms:created>
  <dc:creator/>
  <dc:description/>
  <dc:language>fr-FR</dc:language>
  <cp:lastModifiedBy/>
  <cp:lastPrinted>2012-05-07T15:36:15Z</cp:lastPrinted>
  <dcterms:modified xsi:type="dcterms:W3CDTF">2025-08-05T18:43:50Z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